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850" tabRatio="690" activeTab="8"/>
  </bookViews>
  <sheets>
    <sheet name="титул" sheetId="1" r:id="rId1"/>
    <sheet name="титул 2" sheetId="2" r:id="rId2"/>
    <sheet name="описание" sheetId="3" r:id="rId3"/>
    <sheet name="свод" sheetId="4" r:id="rId4"/>
    <sheet name="расчет 1" sheetId="5" r:id="rId5"/>
    <sheet name="расчет 2" sheetId="6" r:id="rId6"/>
    <sheet name="расчет 3" sheetId="7" r:id="rId7"/>
    <sheet name="расчет 4" sheetId="8" r:id="rId8"/>
    <sheet name="пример" sheetId="9" r:id="rId9"/>
    <sheet name="проверка" sheetId="10" r:id="rId10"/>
    <sheet name="температура" sheetId="11" r:id="rId11"/>
    <sheet name="график" sheetId="12" r:id="rId12"/>
  </sheets>
  <definedNames>
    <definedName name="_xlnm.Print_Area" localSheetId="1">'титул 2'!$A$1:$J$120</definedName>
  </definedNames>
  <calcPr fullCalcOnLoad="1"/>
</workbook>
</file>

<file path=xl/sharedStrings.xml><?xml version="1.0" encoding="utf-8"?>
<sst xmlns="http://schemas.openxmlformats.org/spreadsheetml/2006/main" count="1410" uniqueCount="625">
  <si>
    <r>
      <t xml:space="preserve">жидкий керамический теплоизоляционный материал </t>
    </r>
    <r>
      <rPr>
        <b/>
        <sz val="11"/>
        <color indexed="12"/>
        <rFont val="Arial Cyr"/>
        <family val="0"/>
      </rPr>
      <t xml:space="preserve">RE-THERM </t>
    </r>
    <r>
      <rPr>
        <b/>
        <vertAlign val="superscript"/>
        <sz val="11"/>
        <color indexed="12"/>
        <rFont val="Arial Cyr"/>
        <family val="0"/>
      </rPr>
      <t>TM</t>
    </r>
    <r>
      <rPr>
        <b/>
        <sz val="11"/>
        <color indexed="10"/>
        <rFont val="Arial Cyr"/>
        <family val="0"/>
      </rPr>
      <t xml:space="preserve"> </t>
    </r>
  </si>
  <si>
    <t>может быть рекомендован для тепловой изоляции ограждающих</t>
  </si>
  <si>
    <t>конструкций зданий, оборудования, трубопроводов с учетом требований</t>
  </si>
  <si>
    <t>соответствующей нормативной технической документации.</t>
  </si>
  <si>
    <t xml:space="preserve">                                 МПО 001/2008</t>
  </si>
  <si>
    <t xml:space="preserve">                          МПО 001/2008</t>
  </si>
  <si>
    <t xml:space="preserve">для сверхтонких тепловых изоляционных материалов, методические рекомендации по </t>
  </si>
  <si>
    <t>в 2003 году "Метод постановки опыта и расчета коэффициента теплопроводности</t>
  </si>
  <si>
    <t>теплотехническим расчетам М-001-2003".</t>
  </si>
  <si>
    <t xml:space="preserve">         За основу данной методики была вязта методика утвержденная ФГУП НИИ Сантехники</t>
  </si>
  <si>
    <r>
      <t xml:space="preserve">Thermal-Coat, производимым Capstone Manufacturing, LLC, США, толщина изоляции - </t>
    </r>
    <r>
      <rPr>
        <b/>
        <sz val="10"/>
        <color indexed="10"/>
        <rFont val="Arial Cyr"/>
        <family val="0"/>
      </rPr>
      <t>0,0005</t>
    </r>
    <r>
      <rPr>
        <sz val="10"/>
        <rFont val="Arial Cyr"/>
        <family val="0"/>
      </rPr>
      <t xml:space="preserve"> м. </t>
    </r>
  </si>
  <si>
    <t>Тепловая изоляция теплотрассы была выполнена жидким керамическим теплоизолятором</t>
  </si>
  <si>
    <t>составило - 2,7 %. Поэтому можно принять, что</t>
  </si>
  <si>
    <t>ФГУП НИИ "Сантехники", г. Москва, 2003г.</t>
  </si>
  <si>
    <r>
      <t>Директор ООО "</t>
    </r>
    <r>
      <rPr>
        <b/>
        <sz val="10"/>
        <rFont val="Arial Cyr"/>
        <family val="0"/>
      </rPr>
      <t>Инновационные технологии</t>
    </r>
    <r>
      <rPr>
        <sz val="10"/>
        <rFont val="Arial Cyr"/>
        <family val="0"/>
      </rPr>
      <t>"</t>
    </r>
  </si>
  <si>
    <r>
      <t xml:space="preserve">______________________________ </t>
    </r>
    <r>
      <rPr>
        <b/>
        <sz val="10"/>
        <rFont val="Arial Cyr"/>
        <family val="0"/>
      </rPr>
      <t>А.А.Гайдук</t>
    </r>
  </si>
  <si>
    <r>
      <t xml:space="preserve">          </t>
    </r>
    <r>
      <rPr>
        <b/>
        <sz val="9"/>
        <color indexed="12"/>
        <rFont val="Arial Cyr"/>
        <family val="0"/>
      </rPr>
      <t xml:space="preserve">RE-THERM </t>
    </r>
    <r>
      <rPr>
        <b/>
        <vertAlign val="superscript"/>
        <sz val="9"/>
        <color indexed="12"/>
        <rFont val="Arial Cyr"/>
        <family val="0"/>
      </rPr>
      <t>ТМ</t>
    </r>
    <r>
      <rPr>
        <sz val="9"/>
        <rFont val="Arial Cyr"/>
        <family val="2"/>
      </rPr>
      <t xml:space="preserve"> можно наносить на металл, пластик, бетон, кирпич и другие</t>
    </r>
  </si>
  <si>
    <r>
      <t xml:space="preserve">  жидкий керамический тепловой изолятор </t>
    </r>
    <r>
      <rPr>
        <b/>
        <sz val="9"/>
        <color indexed="12"/>
        <rFont val="Arial Cyr"/>
        <family val="0"/>
      </rPr>
      <t xml:space="preserve">RE-THERM </t>
    </r>
    <r>
      <rPr>
        <b/>
        <vertAlign val="superscript"/>
        <sz val="9"/>
        <color indexed="12"/>
        <rFont val="Arial Cyr"/>
        <family val="0"/>
      </rPr>
      <t>TM</t>
    </r>
    <r>
      <rPr>
        <sz val="9"/>
        <rFont val="Arial Cyr"/>
        <family val="2"/>
      </rPr>
      <t xml:space="preserve">  производства нашей компании</t>
    </r>
  </si>
  <si>
    <r>
      <t xml:space="preserve">изолятора </t>
    </r>
    <r>
      <rPr>
        <b/>
        <sz val="12"/>
        <color indexed="12"/>
        <rFont val="Arial Cyr"/>
        <family val="0"/>
      </rPr>
      <t xml:space="preserve">RE-THERM </t>
    </r>
    <r>
      <rPr>
        <b/>
        <sz val="12"/>
        <color indexed="10"/>
        <rFont val="Arial Cyr"/>
        <family val="0"/>
      </rPr>
      <t xml:space="preserve">( </t>
    </r>
    <r>
      <rPr>
        <b/>
        <sz val="12"/>
        <color indexed="12"/>
        <rFont val="Symbol"/>
        <family val="1"/>
      </rPr>
      <t>l</t>
    </r>
    <r>
      <rPr>
        <b/>
        <vertAlign val="subscript"/>
        <sz val="12"/>
        <color indexed="12"/>
        <rFont val="Arial"/>
        <family val="2"/>
      </rPr>
      <t>из</t>
    </r>
    <r>
      <rPr>
        <b/>
        <vertAlign val="subscript"/>
        <sz val="12"/>
        <color indexed="10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) равен -</t>
    </r>
  </si>
  <si>
    <r>
      <t>Протокол № 3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 xml:space="preserve">Специальный </t>
    </r>
    <r>
      <rPr>
        <b/>
        <sz val="10"/>
        <color indexed="10"/>
        <rFont val="Arial Cyr"/>
        <family val="2"/>
      </rPr>
      <t xml:space="preserve">тепловой изолятор </t>
    </r>
    <r>
      <rPr>
        <b/>
        <sz val="10"/>
        <color indexed="12"/>
        <rFont val="Arial Cyr"/>
        <family val="0"/>
      </rPr>
      <t>RE-THERM</t>
    </r>
    <r>
      <rPr>
        <sz val="10"/>
        <rFont val="Arial Cyr"/>
        <family val="0"/>
      </rPr>
      <t xml:space="preserve"> находится </t>
    </r>
  </si>
  <si>
    <r>
      <t>Протокол № 4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 xml:space="preserve">Специальный </t>
    </r>
    <r>
      <rPr>
        <b/>
        <sz val="10"/>
        <color indexed="10"/>
        <rFont val="Arial Cyr"/>
        <family val="2"/>
      </rPr>
      <t xml:space="preserve">тепловой изолятор </t>
    </r>
    <r>
      <rPr>
        <b/>
        <sz val="10"/>
        <color indexed="12"/>
        <rFont val="Arial Cyr"/>
        <family val="0"/>
      </rPr>
      <t>RE-THERM</t>
    </r>
    <r>
      <rPr>
        <sz val="10"/>
        <rFont val="Arial Cyr"/>
        <family val="0"/>
      </rPr>
      <t xml:space="preserve"> находится </t>
    </r>
  </si>
  <si>
    <r>
      <t xml:space="preserve">жидкий керамический теплоизоляционный материал </t>
    </r>
    <r>
      <rPr>
        <b/>
        <sz val="10"/>
        <color indexed="12"/>
        <rFont val="Arial Cyr"/>
        <family val="0"/>
      </rPr>
      <t xml:space="preserve">RE-THERM </t>
    </r>
    <r>
      <rPr>
        <b/>
        <vertAlign val="superscript"/>
        <sz val="10"/>
        <color indexed="12"/>
        <rFont val="Arial Cyr"/>
        <family val="0"/>
      </rPr>
      <t>TM</t>
    </r>
    <r>
      <rPr>
        <sz val="10"/>
        <rFont val="Arial Cyr"/>
        <family val="0"/>
      </rPr>
      <t xml:space="preserve"> производства</t>
    </r>
  </si>
  <si>
    <t>ООО "Инновационные технологии"</t>
  </si>
  <si>
    <r>
      <t xml:space="preserve">               Технологическая толщина одного слоя тепловой изоляции </t>
    </r>
    <r>
      <rPr>
        <b/>
        <sz val="10"/>
        <color indexed="12"/>
        <rFont val="Arial Cyr"/>
        <family val="2"/>
      </rPr>
      <t xml:space="preserve">RE-THERM </t>
    </r>
    <r>
      <rPr>
        <b/>
        <vertAlign val="superscript"/>
        <sz val="10"/>
        <color indexed="12"/>
        <rFont val="Arial Cyr"/>
        <family val="2"/>
      </rPr>
      <t>TM</t>
    </r>
    <r>
      <rPr>
        <sz val="10"/>
        <rFont val="Arial Cyr"/>
        <family val="0"/>
      </rPr>
      <t xml:space="preserve"> равна</t>
    </r>
  </si>
  <si>
    <r>
      <t xml:space="preserve">               Теплофизические свойства </t>
    </r>
    <r>
      <rPr>
        <b/>
        <sz val="10"/>
        <color indexed="12"/>
        <rFont val="Arial Cyr"/>
        <family val="2"/>
      </rPr>
      <t xml:space="preserve">RE-THERM </t>
    </r>
    <r>
      <rPr>
        <b/>
        <vertAlign val="superscript"/>
        <sz val="10"/>
        <color indexed="12"/>
        <rFont val="Arial Cyr"/>
        <family val="2"/>
      </rPr>
      <t>TM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 xml:space="preserve">приведены в </t>
    </r>
    <r>
      <rPr>
        <b/>
        <sz val="10"/>
        <rFont val="Arial Cyr"/>
        <family val="0"/>
      </rPr>
      <t>таблице 1</t>
    </r>
    <r>
      <rPr>
        <sz val="10"/>
        <rFont val="Arial Cyr"/>
        <family val="2"/>
      </rPr>
      <t>.</t>
    </r>
  </si>
  <si>
    <r>
      <t xml:space="preserve">RE-THERM </t>
    </r>
    <r>
      <rPr>
        <b/>
        <vertAlign val="superscript"/>
        <sz val="10"/>
        <color indexed="12"/>
        <rFont val="Arial Cyr"/>
        <family val="0"/>
      </rPr>
      <t>TM</t>
    </r>
  </si>
  <si>
    <r>
      <t xml:space="preserve">материала </t>
    </r>
    <r>
      <rPr>
        <b/>
        <sz val="11"/>
        <color indexed="12"/>
        <rFont val="Arial Cyr"/>
        <family val="2"/>
      </rPr>
      <t xml:space="preserve">RE-THERM </t>
    </r>
    <r>
      <rPr>
        <b/>
        <vertAlign val="superscript"/>
        <sz val="11"/>
        <color indexed="12"/>
        <rFont val="Arial Cyr"/>
        <family val="2"/>
      </rPr>
      <t>TM</t>
    </r>
    <r>
      <rPr>
        <sz val="11"/>
        <rFont val="Arial Cyr"/>
        <family val="0"/>
      </rPr>
      <t xml:space="preserve"> достаточно внимательней изучить структуру</t>
    </r>
  </si>
  <si>
    <r>
      <t xml:space="preserve">воздухом - не более   </t>
    </r>
    <r>
      <rPr>
        <b/>
        <sz val="12"/>
        <color indexed="10"/>
        <rFont val="Arial Cyr"/>
        <family val="0"/>
      </rPr>
      <t xml:space="preserve">0,00083 Вт/м </t>
    </r>
    <r>
      <rPr>
        <b/>
        <vertAlign val="superscript"/>
        <sz val="12"/>
        <color indexed="10"/>
        <rFont val="Arial Cyr"/>
        <family val="0"/>
      </rPr>
      <t>о</t>
    </r>
    <r>
      <rPr>
        <b/>
        <sz val="12"/>
        <color indexed="10"/>
        <rFont val="Arial Cyr"/>
        <family val="0"/>
      </rPr>
      <t>К</t>
    </r>
    <r>
      <rPr>
        <sz val="12"/>
        <rFont val="Arial Cyr"/>
        <family val="0"/>
      </rPr>
      <t xml:space="preserve">  (Физические величины. Справочник.</t>
    </r>
  </si>
  <si>
    <r>
      <t xml:space="preserve">материала </t>
    </r>
    <r>
      <rPr>
        <b/>
        <sz val="11"/>
        <color indexed="12"/>
        <rFont val="Arial Cyr"/>
        <family val="0"/>
      </rPr>
      <t>RE</t>
    </r>
    <r>
      <rPr>
        <b/>
        <sz val="11"/>
        <color indexed="12"/>
        <rFont val="Arial Cyr"/>
        <family val="2"/>
      </rPr>
      <t xml:space="preserve">-THERM </t>
    </r>
    <r>
      <rPr>
        <b/>
        <vertAlign val="superscript"/>
        <sz val="11"/>
        <color indexed="12"/>
        <rFont val="Arial Cyr"/>
        <family val="2"/>
      </rPr>
      <t>TM</t>
    </r>
    <r>
      <rPr>
        <sz val="11"/>
        <rFont val="Arial Cyr"/>
        <family val="0"/>
      </rPr>
      <t xml:space="preserve"> рассмотрим его структурную решетку</t>
    </r>
  </si>
  <si>
    <r>
      <t xml:space="preserve">На половине плитки наносим материал </t>
    </r>
    <r>
      <rPr>
        <b/>
        <sz val="11"/>
        <color indexed="12"/>
        <rFont val="Arial Cyr"/>
        <family val="2"/>
      </rPr>
      <t xml:space="preserve">RE-THERM </t>
    </r>
    <r>
      <rPr>
        <b/>
        <vertAlign val="superscript"/>
        <sz val="11"/>
        <color indexed="12"/>
        <rFont val="Arial Cyr"/>
        <family val="2"/>
      </rPr>
      <t>TM</t>
    </r>
    <r>
      <rPr>
        <sz val="11"/>
        <rFont val="Arial Cyr"/>
        <family val="0"/>
      </rPr>
      <t>. Нагреваем плику.</t>
    </r>
  </si>
  <si>
    <r>
      <t>температуры на поверхности тепловой изоляции RE</t>
    </r>
    <r>
      <rPr>
        <b/>
        <sz val="11"/>
        <color indexed="12"/>
        <rFont val="Arial Cyr"/>
        <family val="2"/>
      </rPr>
      <t xml:space="preserve">-THERM </t>
    </r>
    <r>
      <rPr>
        <b/>
        <vertAlign val="superscript"/>
        <sz val="11"/>
        <color indexed="12"/>
        <rFont val="Arial Cyr"/>
        <family val="2"/>
      </rPr>
      <t>TM</t>
    </r>
    <r>
      <rPr>
        <b/>
        <sz val="11"/>
        <color indexed="10"/>
        <rFont val="Arial Cyr"/>
        <family val="0"/>
      </rPr>
      <t xml:space="preserve"> </t>
    </r>
  </si>
  <si>
    <r>
      <t>реальная температура</t>
    </r>
    <r>
      <rPr>
        <sz val="10"/>
        <rFont val="Arial Cyr"/>
        <family val="0"/>
      </rPr>
      <t xml:space="preserve"> на поверхности </t>
    </r>
    <r>
      <rPr>
        <b/>
        <sz val="10"/>
        <color indexed="12"/>
        <rFont val="Arial Cyr"/>
        <family val="0"/>
      </rPr>
      <t>RE-THERM</t>
    </r>
    <r>
      <rPr>
        <b/>
        <vertAlign val="superscript"/>
        <sz val="10"/>
        <color indexed="12"/>
        <rFont val="Arial Cyr"/>
        <family val="0"/>
      </rPr>
      <t>TM</t>
    </r>
    <r>
      <rPr>
        <b/>
        <sz val="10"/>
        <color indexed="12"/>
        <rFont val="Arial Cyr"/>
        <family val="0"/>
      </rPr>
      <t xml:space="preserve">    </t>
    </r>
  </si>
  <si>
    <r>
      <t xml:space="preserve">(термопарой) на поверхности </t>
    </r>
    <r>
      <rPr>
        <sz val="10"/>
        <color indexed="12"/>
        <rFont val="Arial Cyr"/>
        <family val="2"/>
      </rPr>
      <t>RE-THERM</t>
    </r>
    <r>
      <rPr>
        <vertAlign val="superscript"/>
        <sz val="10"/>
        <color indexed="12"/>
        <rFont val="Arial Cyr"/>
        <family val="2"/>
      </rPr>
      <t>ТМ</t>
    </r>
  </si>
  <si>
    <t xml:space="preserve">      На замеры температуры поверхностей обычных, традиционных материалов</t>
  </si>
  <si>
    <t xml:space="preserve">структурная поверхность данных материалов практически не влияет. </t>
  </si>
  <si>
    <t>Средняя температура на поверхности близка к фактическому замеру.</t>
  </si>
  <si>
    <t xml:space="preserve">      Приведем простой опыт.</t>
  </si>
  <si>
    <t xml:space="preserve">      Берем электрическую плитку с сплошным металлическим покрытием.</t>
  </si>
  <si>
    <t xml:space="preserve">Нальем на поверхности открытой плитки и поверхность изолятора воду. </t>
  </si>
  <si>
    <t>Снимаем температурные показатели контактным термометром (термопара).</t>
  </si>
  <si>
    <t xml:space="preserve">    СХЕМА  ОПЫТА</t>
  </si>
  <si>
    <t xml:space="preserve">      РЕЗУЛЬТАТЫ ОПЫТА</t>
  </si>
  <si>
    <t xml:space="preserve">    процесс кипения воды.</t>
  </si>
  <si>
    <t xml:space="preserve">        ВЫВОДЫ</t>
  </si>
  <si>
    <t xml:space="preserve">      1. Замеренная температура на поверхности тепловой изоляции была</t>
  </si>
  <si>
    <t xml:space="preserve">     2. Коэффициенты тепловосприятия и теплоотдачи изолятора с подобной</t>
  </si>
  <si>
    <t xml:space="preserve"> структурной решеткой значительно ниже обычных материалов.</t>
  </si>
  <si>
    <t xml:space="preserve">     3. Не возможно определить коэффициент теплопроводности материалов</t>
  </si>
  <si>
    <t xml:space="preserve"> имеющих подобную структурную решетку стандартными методами.</t>
  </si>
  <si>
    <t xml:space="preserve">                                  теплопроводности для сверхтонких</t>
  </si>
  <si>
    <t xml:space="preserve"> По стандартным методикам тепловой поток определяется по температуре</t>
  </si>
  <si>
    <t xml:space="preserve"> на поверхности. Отсутствует практическая возможность точно </t>
  </si>
  <si>
    <t xml:space="preserve"> определить температуру поверхности "решетчатых" материалов.</t>
  </si>
  <si>
    <r>
      <t xml:space="preserve">                           </t>
    </r>
    <r>
      <rPr>
        <b/>
        <sz val="16"/>
        <color indexed="12"/>
        <rFont val="Arial Cyr"/>
        <family val="0"/>
      </rPr>
      <t xml:space="preserve">      ИЗМЕРЕНИЕ  ТЕМПЕРАТУРЫ</t>
    </r>
  </si>
  <si>
    <r>
      <t xml:space="preserve">      Для понимания </t>
    </r>
    <r>
      <rPr>
        <sz val="11"/>
        <color indexed="10"/>
        <rFont val="Arial Cyr"/>
        <family val="0"/>
      </rPr>
      <t>"уникальных"</t>
    </r>
    <r>
      <rPr>
        <sz val="11"/>
        <rFont val="Arial Cyr"/>
        <family val="0"/>
      </rPr>
      <t xml:space="preserve"> свойств жидкого керамического изоляционного</t>
    </r>
  </si>
  <si>
    <t>проверки рекламируемых производителями и дилерами характеристик</t>
  </si>
  <si>
    <t>следствие дискредитации самой идеи сверхтонких теплоизоляторов.</t>
  </si>
  <si>
    <r>
      <t xml:space="preserve">коэффициента теплопроводности сверхтонкой теплоизоляции. </t>
    </r>
    <r>
      <rPr>
        <b/>
        <sz val="10"/>
        <color indexed="10"/>
        <rFont val="Arial Cyr"/>
        <family val="0"/>
      </rPr>
      <t>Невозможность</t>
    </r>
  </si>
  <si>
    <t xml:space="preserve">         Авторы данных Методических рекомендаций разработали метод, при помощи</t>
  </si>
  <si>
    <r>
      <t>Протокол № 1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 xml:space="preserve">Специальный </t>
    </r>
    <r>
      <rPr>
        <b/>
        <sz val="10"/>
        <color indexed="10"/>
        <rFont val="Arial Cyr"/>
        <family val="2"/>
      </rPr>
      <t>тепловой изолятор не используется</t>
    </r>
    <r>
      <rPr>
        <sz val="10"/>
        <rFont val="Arial Cyr"/>
        <family val="0"/>
      </rPr>
      <t>.</t>
    </r>
  </si>
  <si>
    <t>толщина и коэффициент теплопроводности изоляционного слоя, то тепловые потери</t>
  </si>
  <si>
    <r>
      <t xml:space="preserve">   </t>
    </r>
    <r>
      <rPr>
        <b/>
        <sz val="12"/>
        <color indexed="9"/>
        <rFont val="Arial Cyr"/>
        <family val="0"/>
      </rPr>
      <t>данные № 1</t>
    </r>
  </si>
  <si>
    <r>
      <t xml:space="preserve">   </t>
    </r>
    <r>
      <rPr>
        <b/>
        <sz val="12"/>
        <color indexed="9"/>
        <rFont val="Arial Cyr"/>
        <family val="0"/>
      </rPr>
      <t>данные № 2</t>
    </r>
  </si>
  <si>
    <r>
      <t xml:space="preserve">   </t>
    </r>
    <r>
      <rPr>
        <b/>
        <sz val="12"/>
        <color indexed="9"/>
        <rFont val="Arial Cyr"/>
        <family val="0"/>
      </rPr>
      <t>данные № 3</t>
    </r>
  </si>
  <si>
    <r>
      <t xml:space="preserve">   </t>
    </r>
    <r>
      <rPr>
        <b/>
        <sz val="12"/>
        <color indexed="9"/>
        <rFont val="Arial Cyr"/>
        <family val="0"/>
      </rPr>
      <t>данные № 4</t>
    </r>
  </si>
  <si>
    <r>
      <t xml:space="preserve">1. При достижении температуры на поверхности плитки 100 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0"/>
      </rPr>
      <t>С начинается</t>
    </r>
  </si>
  <si>
    <r>
      <t>0,38</t>
    </r>
    <r>
      <rPr>
        <sz val="10"/>
        <rFont val="Arial Cyr"/>
        <family val="0"/>
      </rPr>
      <t xml:space="preserve"> мм, необходимое количество слоёв тепловой изоляции определяется расчетом.</t>
    </r>
  </si>
  <si>
    <r>
      <t xml:space="preserve">2. При достижении температуры изоляции 100 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0"/>
      </rPr>
      <t>С вода не закипает.</t>
    </r>
  </si>
  <si>
    <r>
      <t xml:space="preserve">3. При достижении температуры на поверхности изоляции 160 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0"/>
      </rPr>
      <t>С начинается</t>
    </r>
  </si>
  <si>
    <r>
      <t xml:space="preserve"> равна 160 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0"/>
      </rPr>
      <t xml:space="preserve">С, реальная (общая средняя температура) составила всего 100 </t>
    </r>
    <r>
      <rPr>
        <vertAlign val="superscript"/>
        <sz val="11"/>
        <rFont val="Arial Cyr"/>
        <family val="2"/>
      </rPr>
      <t>о</t>
    </r>
    <r>
      <rPr>
        <sz val="11"/>
        <rFont val="Arial Cyr"/>
        <family val="0"/>
      </rPr>
      <t>С.</t>
    </r>
  </si>
  <si>
    <r>
      <t xml:space="preserve"> Или проще - </t>
    </r>
    <r>
      <rPr>
        <b/>
        <sz val="11"/>
        <color indexed="10"/>
        <rFont val="Arial Cyr"/>
        <family val="0"/>
      </rPr>
      <t>тепловой поток от поверхности изолятора при температуре</t>
    </r>
  </si>
  <si>
    <r>
      <t xml:space="preserve">                      160 </t>
    </r>
    <r>
      <rPr>
        <b/>
        <vertAlign val="superscript"/>
        <sz val="11"/>
        <color indexed="10"/>
        <rFont val="Arial Cyr"/>
        <family val="0"/>
      </rPr>
      <t>о</t>
    </r>
    <r>
      <rPr>
        <b/>
        <sz val="11"/>
        <color indexed="10"/>
        <rFont val="Arial Cyr"/>
        <family val="2"/>
      </rPr>
      <t>С соответствует тепловому потоку от поверхности плитки</t>
    </r>
  </si>
  <si>
    <r>
      <t xml:space="preserve">                      без изолятора нагретой до 100 </t>
    </r>
    <r>
      <rPr>
        <b/>
        <vertAlign val="superscript"/>
        <sz val="11"/>
        <color indexed="10"/>
        <rFont val="Arial Cyr"/>
        <family val="0"/>
      </rPr>
      <t>о</t>
    </r>
    <r>
      <rPr>
        <b/>
        <sz val="11"/>
        <color indexed="10"/>
        <rFont val="Arial Cyr"/>
        <family val="2"/>
      </rPr>
      <t>С.</t>
    </r>
  </si>
  <si>
    <r>
      <t xml:space="preserve">     4. </t>
    </r>
    <r>
      <rPr>
        <b/>
        <sz val="11"/>
        <color indexed="10"/>
        <rFont val="Arial Cyr"/>
        <family val="0"/>
      </rPr>
      <t>В приложении № 1 представлен график определения фактической</t>
    </r>
  </si>
  <si>
    <t>(СНиП 23-01-99)</t>
  </si>
  <si>
    <t>Город Волжский, Волгоградской области.</t>
  </si>
  <si>
    <t>Открытая теплотрасса. Теплоноситель горячая вода.</t>
  </si>
  <si>
    <r>
      <t>Температуру внутренней поверхности</t>
    </r>
    <r>
      <rPr>
        <sz val="10"/>
        <rFont val="Arial Cyr"/>
        <family val="0"/>
      </rPr>
      <t xml:space="preserve"> изоляционного слоя -</t>
    </r>
  </si>
  <si>
    <r>
      <t>Толщина</t>
    </r>
    <r>
      <rPr>
        <sz val="10"/>
        <rFont val="Arial Cyr"/>
        <family val="0"/>
      </rPr>
      <t xml:space="preserve"> изоляционнной конструкции по заданной температуре -</t>
    </r>
  </si>
  <si>
    <r>
      <t>Толщина</t>
    </r>
    <r>
      <rPr>
        <sz val="10"/>
        <rFont val="Arial Cyr"/>
        <family val="0"/>
      </rPr>
      <t xml:space="preserve"> изоляционнной конструкции по заданным тепловым потерям -</t>
    </r>
  </si>
  <si>
    <r>
      <t xml:space="preserve">       </t>
    </r>
    <r>
      <rPr>
        <b/>
        <sz val="14"/>
        <color indexed="10"/>
        <rFont val="Symbol"/>
        <family val="1"/>
      </rPr>
      <t>d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 [ ( t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 / q   -   ( 1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 ]  =</t>
    </r>
  </si>
  <si>
    <r>
      <t xml:space="preserve">       </t>
    </r>
    <r>
      <rPr>
        <b/>
        <sz val="14"/>
        <color indexed="10"/>
        <rFont val="Arial Cyr"/>
        <family val="0"/>
      </rPr>
      <t>t</t>
    </r>
    <r>
      <rPr>
        <b/>
        <vertAlign val="subscript"/>
        <sz val="14"/>
        <color indexed="10"/>
        <rFont val="Arial Cyr"/>
        <family val="0"/>
      </rPr>
      <t>в.из</t>
    </r>
    <r>
      <rPr>
        <b/>
        <sz val="14"/>
        <color indexed="12"/>
        <rFont val="Arial Cyr"/>
        <family val="2"/>
      </rPr>
      <t xml:space="preserve">  =   t  -  q  / 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 =</t>
    </r>
  </si>
  <si>
    <r>
      <t xml:space="preserve">      </t>
    </r>
    <r>
      <rPr>
        <b/>
        <sz val="14"/>
        <color indexed="10"/>
        <rFont val="Symbol"/>
        <family val="1"/>
      </rPr>
      <t>d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=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(t</t>
    </r>
    <r>
      <rPr>
        <b/>
        <vertAlign val="subscript"/>
        <sz val="14"/>
        <color indexed="12"/>
        <rFont val="Arial Cyr"/>
        <family val="0"/>
      </rPr>
      <t>в из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>)</t>
    </r>
    <r>
      <rPr>
        <b/>
        <sz val="14"/>
        <color indexed="12"/>
        <rFont val="Symbol"/>
        <family val="1"/>
      </rPr>
      <t xml:space="preserve"> / </t>
    </r>
    <r>
      <rPr>
        <b/>
        <sz val="14"/>
        <color indexed="12"/>
        <rFont val="Arial"/>
        <family val="2"/>
      </rPr>
      <t>q</t>
    </r>
    <r>
      <rPr>
        <sz val="14"/>
        <color indexed="12"/>
        <rFont val="Symbol"/>
        <family val="1"/>
      </rPr>
      <t xml:space="preserve">  =</t>
    </r>
    <r>
      <rPr>
        <b/>
        <sz val="14"/>
        <color indexed="12"/>
        <rFont val="Symbol"/>
        <family val="1"/>
      </rPr>
      <t xml:space="preserve">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</si>
  <si>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 xml:space="preserve"> Практические замеры</t>
  </si>
  <si>
    <t xml:space="preserve"> Теоретический расчет</t>
  </si>
  <si>
    <t>Произведем замер температуры на поверхности изоляции контактным термометром</t>
  </si>
  <si>
    <t>Digital Multimeter DT-838</t>
  </si>
  <si>
    <t>Согласно графика определения фактической температуры на поверхности теплоизоляции</t>
  </si>
  <si>
    <r>
      <t xml:space="preserve">Thermal-Coat </t>
    </r>
    <r>
      <rPr>
        <vertAlign val="superscript"/>
        <sz val="10"/>
        <rFont val="Arial Cyr"/>
        <family val="0"/>
      </rPr>
      <t>TM</t>
    </r>
    <r>
      <rPr>
        <sz val="10"/>
        <rFont val="Arial Cyr"/>
        <family val="0"/>
      </rPr>
      <t xml:space="preserve"> , реальная температура на поверхности изоляции -</t>
    </r>
  </si>
  <si>
    <r>
      <t>t</t>
    </r>
    <r>
      <rPr>
        <b/>
        <vertAlign val="subscript"/>
        <sz val="12"/>
        <color indexed="12"/>
        <rFont val="Arial Cyr"/>
        <family val="0"/>
      </rPr>
      <t>замера</t>
    </r>
  </si>
  <si>
    <t>(данные замера)</t>
  </si>
  <si>
    <t xml:space="preserve"> ВЫВОД</t>
  </si>
  <si>
    <t>Температура наружной поверхности изоляции при практическом</t>
  </si>
  <si>
    <t xml:space="preserve">замере совпала с температурой требуемой по расчету. </t>
  </si>
  <si>
    <t>Расчет выполнен правильно.</t>
  </si>
  <si>
    <t xml:space="preserve">                      РАСЧЕТ</t>
  </si>
  <si>
    <t>толщины изоляционного покрытия</t>
  </si>
  <si>
    <t>температура кипения воды</t>
  </si>
  <si>
    <t>фактическая погрешность 37,5 %</t>
  </si>
  <si>
    <t>фактическая погрешность 0 %</t>
  </si>
  <si>
    <t xml:space="preserve">температура кипения воды </t>
  </si>
  <si>
    <r>
      <t xml:space="preserve">Т </t>
    </r>
    <r>
      <rPr>
        <b/>
        <vertAlign val="superscript"/>
        <sz val="10"/>
        <color indexed="10"/>
        <rFont val="Arial Cyr"/>
        <family val="2"/>
      </rPr>
      <t>о</t>
    </r>
    <r>
      <rPr>
        <b/>
        <sz val="10"/>
        <color indexed="10"/>
        <rFont val="Arial Cyr"/>
        <family val="2"/>
      </rPr>
      <t>С</t>
    </r>
  </si>
  <si>
    <r>
      <t xml:space="preserve"> </t>
    </r>
    <r>
      <rPr>
        <b/>
        <sz val="10"/>
        <color indexed="10"/>
        <rFont val="Arial Cyr"/>
        <family val="2"/>
      </rPr>
      <t>данные замера</t>
    </r>
    <r>
      <rPr>
        <sz val="10"/>
        <rFont val="Arial Cyr"/>
        <family val="0"/>
      </rPr>
      <t xml:space="preserve"> контактным методом</t>
    </r>
  </si>
  <si>
    <r>
      <t xml:space="preserve">Т </t>
    </r>
    <r>
      <rPr>
        <b/>
        <vertAlign val="superscript"/>
        <sz val="10"/>
        <color indexed="12"/>
        <rFont val="Arial Cyr"/>
        <family val="2"/>
      </rPr>
      <t>о</t>
    </r>
    <r>
      <rPr>
        <b/>
        <sz val="10"/>
        <color indexed="12"/>
        <rFont val="Arial Cyr"/>
        <family val="2"/>
      </rPr>
      <t>С</t>
    </r>
  </si>
  <si>
    <t>Измерение температуры на поверхности</t>
  </si>
  <si>
    <t>жидкого керамического теплоизоляционного</t>
  </si>
  <si>
    <t>Толщина изоляции при применении новых видов тонких и сверхтонких тепловых</t>
  </si>
  <si>
    <t>коэффициента теплопроводности для новых видов сверхтонких тепловых изоляторов,</t>
  </si>
  <si>
    <t xml:space="preserve">         Несмотря на широкое распространение в последнее время сверхтонких</t>
  </si>
  <si>
    <t>новых сверхтонких тепловых изоляторов приводит к их подделке и как</t>
  </si>
  <si>
    <t>теплопроводности для любого вида тонкой и сверхтонкой тепловой изоляции.</t>
  </si>
  <si>
    <t xml:space="preserve">         В качестве тепловой изоляции выбран новый вид сверхтонкого изолятора -</t>
  </si>
  <si>
    <t xml:space="preserve">          Опыт по определению коэффициента теплопроводности сверхтонких</t>
  </si>
  <si>
    <t>Нагреватель - электрокипятильник погружной ЭП - 1.0 / 220 "КВАРЦ - 1",</t>
  </si>
  <si>
    <t xml:space="preserve">          Если известна температура теплоносителя (в нашем случае температура</t>
  </si>
  <si>
    <t>коэффициент теплопроводности крышки камеры то тепловые потери составят</t>
  </si>
  <si>
    <t xml:space="preserve">воздуха в камере № 2), температура окружающего воздуха, толщина и </t>
  </si>
  <si>
    <t xml:space="preserve">          Для упрощения расчетов и в связи с незначительностью тепловых потерь</t>
  </si>
  <si>
    <t>в расчет.</t>
  </si>
  <si>
    <t>через пенопластовый корпус камеры № 2 - тепловые потери от корпуса не берутся</t>
  </si>
  <si>
    <t xml:space="preserve">         Меняя местами нахождение теплоизоляции (до, в середине или после</t>
  </si>
  <si>
    <t>перегородки между камерой № 1 и № 2) можно достаточно точно определить</t>
  </si>
  <si>
    <r>
      <t>t</t>
    </r>
    <r>
      <rPr>
        <b/>
        <vertAlign val="subscript"/>
        <sz val="10"/>
        <color indexed="9"/>
        <rFont val="Arial Cyr"/>
        <family val="0"/>
      </rPr>
      <t>в</t>
    </r>
  </si>
  <si>
    <r>
      <t>t</t>
    </r>
    <r>
      <rPr>
        <b/>
        <vertAlign val="subscript"/>
        <sz val="10"/>
        <color indexed="9"/>
        <rFont val="Arial Cyr"/>
        <family val="0"/>
      </rPr>
      <t>1</t>
    </r>
  </si>
  <si>
    <r>
      <t>t</t>
    </r>
    <r>
      <rPr>
        <b/>
        <vertAlign val="subscript"/>
        <sz val="10"/>
        <color indexed="9"/>
        <rFont val="Arial Cyr"/>
        <family val="0"/>
      </rPr>
      <t>2</t>
    </r>
  </si>
  <si>
    <r>
      <t>t</t>
    </r>
    <r>
      <rPr>
        <b/>
        <vertAlign val="subscript"/>
        <sz val="10"/>
        <color indexed="9"/>
        <rFont val="Arial Cyr"/>
        <family val="0"/>
      </rPr>
      <t>4</t>
    </r>
  </si>
  <si>
    <r>
      <t>t</t>
    </r>
    <r>
      <rPr>
        <b/>
        <vertAlign val="subscript"/>
        <sz val="10"/>
        <color indexed="9"/>
        <rFont val="Arial Cyr"/>
        <family val="0"/>
      </rPr>
      <t>3</t>
    </r>
  </si>
  <si>
    <r>
      <t>t</t>
    </r>
    <r>
      <rPr>
        <b/>
        <vertAlign val="subscript"/>
        <sz val="10"/>
        <color indexed="9"/>
        <rFont val="Arial Cyr"/>
        <family val="0"/>
      </rPr>
      <t>5</t>
    </r>
  </si>
  <si>
    <r>
      <t>t</t>
    </r>
    <r>
      <rPr>
        <b/>
        <vertAlign val="subscript"/>
        <sz val="10"/>
        <color indexed="9"/>
        <rFont val="Arial Cyr"/>
        <family val="0"/>
      </rPr>
      <t>6</t>
    </r>
  </si>
  <si>
    <r>
      <t>t</t>
    </r>
    <r>
      <rPr>
        <b/>
        <vertAlign val="subscript"/>
        <sz val="10"/>
        <color indexed="9"/>
        <rFont val="Arial Cyr"/>
        <family val="0"/>
      </rPr>
      <t>н</t>
    </r>
  </si>
  <si>
    <t>Опыт № 1</t>
  </si>
  <si>
    <t>температура окружающего воздуха</t>
  </si>
  <si>
    <t>температура воздуха в камере № 1</t>
  </si>
  <si>
    <t>температура воздуха в камере № 2</t>
  </si>
  <si>
    <t>температура кипящей воды</t>
  </si>
  <si>
    <t>температура на поверхности камеры № 1</t>
  </si>
  <si>
    <t>(Справочник Тепловая изоляция. СТРОЙИЗДАТ - 1976)</t>
  </si>
  <si>
    <t>нет</t>
  </si>
  <si>
    <t>м</t>
  </si>
  <si>
    <t xml:space="preserve">коэф.теплоотдачи от изоляции в окр.воздух </t>
  </si>
  <si>
    <t>для плоской поверхности,находящейся в помещении</t>
  </si>
  <si>
    <t>толщина крышки</t>
  </si>
  <si>
    <t xml:space="preserve"> </t>
  </si>
  <si>
    <t>где -</t>
  </si>
  <si>
    <t>толщина изоляции</t>
  </si>
  <si>
    <t>период</t>
  </si>
  <si>
    <t>температура на поверхности бака</t>
  </si>
  <si>
    <t>температура на поверхности камеры № 2</t>
  </si>
  <si>
    <t>температура воздуха в камере № 3</t>
  </si>
  <si>
    <r>
      <t xml:space="preserve">где для </t>
    </r>
    <r>
      <rPr>
        <b/>
        <sz val="10"/>
        <color indexed="10"/>
        <rFont val="Arial Cyr"/>
        <family val="2"/>
      </rPr>
      <t>камеры № 2</t>
    </r>
    <r>
      <rPr>
        <sz val="10"/>
        <rFont val="Arial Cyr"/>
        <family val="0"/>
      </rPr>
      <t xml:space="preserve"> -</t>
    </r>
  </si>
  <si>
    <t>коэффициент теплопроводности оцинкованной стали</t>
  </si>
  <si>
    <t xml:space="preserve">коэф.теплоотдачи от стенки в окр.воздух </t>
  </si>
  <si>
    <t>коэффициент теплопроводности изоляции</t>
  </si>
  <si>
    <r>
      <t>t</t>
    </r>
    <r>
      <rPr>
        <b/>
        <vertAlign val="subscript"/>
        <sz val="12"/>
        <color indexed="12"/>
        <rFont val="Arial Cyr"/>
        <family val="2"/>
      </rPr>
      <t>в</t>
    </r>
  </si>
  <si>
    <r>
      <t>t</t>
    </r>
    <r>
      <rPr>
        <b/>
        <vertAlign val="subscript"/>
        <sz val="12"/>
        <color indexed="12"/>
        <rFont val="Arial Cyr"/>
        <family val="2"/>
      </rPr>
      <t>1</t>
    </r>
  </si>
  <si>
    <r>
      <t>t</t>
    </r>
    <r>
      <rPr>
        <b/>
        <vertAlign val="subscript"/>
        <sz val="12"/>
        <color indexed="12"/>
        <rFont val="Arial Cyr"/>
        <family val="2"/>
      </rPr>
      <t>2</t>
    </r>
  </si>
  <si>
    <r>
      <t>t</t>
    </r>
    <r>
      <rPr>
        <b/>
        <vertAlign val="subscript"/>
        <sz val="12"/>
        <color indexed="12"/>
        <rFont val="Arial Cyr"/>
        <family val="2"/>
      </rPr>
      <t>3</t>
    </r>
  </si>
  <si>
    <r>
      <t>t</t>
    </r>
    <r>
      <rPr>
        <b/>
        <vertAlign val="subscript"/>
        <sz val="12"/>
        <color indexed="12"/>
        <rFont val="Arial Cyr"/>
        <family val="2"/>
      </rPr>
      <t>4</t>
    </r>
  </si>
  <si>
    <r>
      <t>t</t>
    </r>
    <r>
      <rPr>
        <b/>
        <vertAlign val="subscript"/>
        <sz val="12"/>
        <color indexed="12"/>
        <rFont val="Arial Cyr"/>
        <family val="2"/>
      </rPr>
      <t>5</t>
    </r>
  </si>
  <si>
    <r>
      <t>t</t>
    </r>
    <r>
      <rPr>
        <b/>
        <vertAlign val="subscript"/>
        <sz val="12"/>
        <color indexed="12"/>
        <rFont val="Arial Cyr"/>
        <family val="2"/>
      </rPr>
      <t>6</t>
    </r>
  </si>
  <si>
    <r>
      <t>t</t>
    </r>
    <r>
      <rPr>
        <b/>
        <vertAlign val="subscript"/>
        <sz val="12"/>
        <color indexed="12"/>
        <rFont val="Arial Cyr"/>
        <family val="2"/>
      </rPr>
      <t>н</t>
    </r>
  </si>
  <si>
    <r>
      <t>a</t>
    </r>
    <r>
      <rPr>
        <b/>
        <vertAlign val="subscript"/>
        <sz val="12"/>
        <color indexed="12"/>
        <rFont val="Arial Cyr"/>
        <family val="2"/>
      </rPr>
      <t>в</t>
    </r>
  </si>
  <si>
    <r>
      <t>l</t>
    </r>
    <r>
      <rPr>
        <b/>
        <vertAlign val="subscript"/>
        <sz val="12"/>
        <color indexed="12"/>
        <rFont val="Arial Cyr"/>
        <family val="2"/>
      </rPr>
      <t>к</t>
    </r>
  </si>
  <si>
    <r>
      <t>d</t>
    </r>
    <r>
      <rPr>
        <b/>
        <vertAlign val="subscript"/>
        <sz val="12"/>
        <color indexed="12"/>
        <rFont val="Arial Cyr"/>
        <family val="2"/>
      </rPr>
      <t>к</t>
    </r>
  </si>
  <si>
    <r>
      <t>l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Symbol"/>
        <family val="1"/>
      </rPr>
      <t xml:space="preserve"> </t>
    </r>
  </si>
  <si>
    <r>
      <t>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Symbol"/>
        <family val="1"/>
      </rPr>
      <t xml:space="preserve"> </t>
    </r>
  </si>
  <si>
    <r>
      <t>q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Arial Cyr"/>
        <family val="2"/>
      </rPr>
      <t xml:space="preserve"> </t>
    </r>
  </si>
  <si>
    <r>
      <t>a</t>
    </r>
    <r>
      <rPr>
        <b/>
        <vertAlign val="subscript"/>
        <sz val="12"/>
        <color indexed="12"/>
        <rFont val="Arial Cyr"/>
        <family val="2"/>
      </rPr>
      <t>н</t>
    </r>
  </si>
  <si>
    <r>
      <t xml:space="preserve">                                                                                                q</t>
    </r>
    <r>
      <rPr>
        <b/>
        <vertAlign val="subscript"/>
        <sz val="14"/>
        <color indexed="12"/>
        <rFont val="Arial Cyr"/>
        <family val="2"/>
      </rPr>
      <t xml:space="preserve">2 </t>
    </r>
    <r>
      <rPr>
        <b/>
        <sz val="14"/>
        <color indexed="12"/>
        <rFont val="Arial Cyr"/>
        <family val="2"/>
      </rPr>
      <t xml:space="preserve">  = &lt;   q</t>
    </r>
    <r>
      <rPr>
        <b/>
        <vertAlign val="subscript"/>
        <sz val="14"/>
        <color indexed="12"/>
        <rFont val="Arial Cyr"/>
        <family val="2"/>
      </rPr>
      <t xml:space="preserve">1   </t>
    </r>
    <r>
      <rPr>
        <b/>
        <sz val="14"/>
        <color indexed="12"/>
        <rFont val="Arial Cyr"/>
        <family val="2"/>
      </rPr>
      <t xml:space="preserve"> = &gt;</t>
    </r>
  </si>
  <si>
    <r>
      <t>q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</t>
    </r>
  </si>
  <si>
    <r>
      <t>d</t>
    </r>
    <r>
      <rPr>
        <b/>
        <vertAlign val="subscript"/>
        <sz val="12"/>
        <color indexed="12"/>
        <rFont val="Arial Cyr"/>
        <family val="2"/>
      </rPr>
      <t>к</t>
    </r>
    <r>
      <rPr>
        <b/>
        <sz val="12"/>
        <color indexed="12"/>
        <rFont val="Symbol"/>
        <family val="1"/>
      </rPr>
      <t xml:space="preserve"> </t>
    </r>
  </si>
  <si>
    <r>
      <t>l</t>
    </r>
    <r>
      <rPr>
        <b/>
        <vertAlign val="subscript"/>
        <sz val="12"/>
        <color indexed="12"/>
        <rFont val="Arial Cyr"/>
        <family val="2"/>
      </rPr>
      <t>к</t>
    </r>
    <r>
      <rPr>
        <b/>
        <sz val="12"/>
        <color indexed="12"/>
        <rFont val="Symbol"/>
        <family val="1"/>
      </rPr>
      <t xml:space="preserve"> </t>
    </r>
  </si>
  <si>
    <t>тепловые потери камеры № 1</t>
  </si>
  <si>
    <t>тепловые потери камеры № 2</t>
  </si>
  <si>
    <r>
      <t>t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</t>
    </r>
  </si>
  <si>
    <r>
      <t xml:space="preserve">Для </t>
    </r>
    <r>
      <rPr>
        <b/>
        <sz val="10"/>
        <color indexed="10"/>
        <rFont val="Arial Cyr"/>
        <family val="2"/>
      </rPr>
      <t>камеры № 1</t>
    </r>
    <r>
      <rPr>
        <sz val="10"/>
        <rFont val="Arial Cyr"/>
        <family val="0"/>
      </rPr>
      <t xml:space="preserve"> -</t>
    </r>
  </si>
  <si>
    <r>
      <t xml:space="preserve">Данные </t>
    </r>
    <r>
      <rPr>
        <b/>
        <sz val="10"/>
        <color indexed="10"/>
        <rFont val="Arial Cyr"/>
        <family val="0"/>
      </rPr>
      <t>протокола № 1</t>
    </r>
    <r>
      <rPr>
        <sz val="10"/>
        <rFont val="Arial Cyr"/>
        <family val="0"/>
      </rPr>
      <t xml:space="preserve"> при установившемся тепловом режиме -</t>
    </r>
  </si>
  <si>
    <t>Если известна температура теплоносителя, температура окружающего воздуха,</t>
  </si>
  <si>
    <t>составят</t>
  </si>
  <si>
    <t>Для упрощения расчетов и в связи с незначительностью тепловых потерь через</t>
  </si>
  <si>
    <t>расчет.</t>
  </si>
  <si>
    <t>пенопластовый корпус камеры № 2 - тепловые потери от корпуса не берутся в</t>
  </si>
  <si>
    <t>Учитывая, что тепловые потери в камере № 2 не могут превышать сумму</t>
  </si>
  <si>
    <t>камере № 1 равными или большими тепловым потерям в камере № 2, то есть -</t>
  </si>
  <si>
    <t>поступившего в камеру тепла от камеры № 1 принимаем - тепловые потери в</t>
  </si>
  <si>
    <r>
      <t>о</t>
    </r>
    <r>
      <rPr>
        <sz val="8"/>
        <rFont val="Arial Cyr"/>
        <family val="2"/>
      </rPr>
      <t>С</t>
    </r>
  </si>
  <si>
    <t xml:space="preserve">                          Тепловые потери в камере № 1 -</t>
  </si>
  <si>
    <t xml:space="preserve">                          Тепловые потери в камере № 2 -</t>
  </si>
  <si>
    <t>%</t>
  </si>
  <si>
    <t>Расхождение составляет -</t>
  </si>
  <si>
    <t>Опыт № 2</t>
  </si>
  <si>
    <t>?</t>
  </si>
  <si>
    <r>
      <t xml:space="preserve">Данные </t>
    </r>
    <r>
      <rPr>
        <b/>
        <sz val="10"/>
        <color indexed="10"/>
        <rFont val="Arial Cyr"/>
        <family val="0"/>
      </rPr>
      <t>протокола № 2</t>
    </r>
    <r>
      <rPr>
        <sz val="10"/>
        <rFont val="Arial Cyr"/>
        <family val="0"/>
      </rPr>
      <t xml:space="preserve"> при установившемся тепловом режиме -</t>
    </r>
  </si>
  <si>
    <r>
      <t xml:space="preserve">Следовательно для </t>
    </r>
    <r>
      <rPr>
        <b/>
        <sz val="10"/>
        <color indexed="10"/>
        <rFont val="Arial Cyr"/>
        <family val="2"/>
      </rPr>
      <t>камеры № 1</t>
    </r>
    <r>
      <rPr>
        <sz val="10"/>
        <rFont val="Arial Cyr"/>
        <family val="0"/>
      </rPr>
      <t xml:space="preserve"> -</t>
    </r>
  </si>
  <si>
    <t>Коэффициент теплопроводности теплового изолятора -</t>
  </si>
  <si>
    <t>между двух металлических пластин.</t>
  </si>
  <si>
    <r>
      <t xml:space="preserve"> q</t>
    </r>
    <r>
      <rPr>
        <b/>
        <vertAlign val="subscript"/>
        <sz val="14"/>
        <color indexed="12"/>
        <rFont val="Arial Cyr"/>
        <family val="2"/>
      </rPr>
      <t>1</t>
    </r>
    <r>
      <rPr>
        <b/>
        <sz val="14"/>
        <color indexed="12"/>
        <rFont val="Arial Cyr"/>
        <family val="2"/>
      </rPr>
      <t xml:space="preserve">  = 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к</t>
    </r>
    <r>
      <rPr>
        <b/>
        <sz val="14"/>
        <color indexed="12"/>
        <rFont val="Arial Cyr"/>
        <family val="2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 xml:space="preserve">к </t>
    </r>
    <r>
      <rPr>
        <b/>
        <sz val="14"/>
        <color indexed="12"/>
        <rFont val="Arial Cyr"/>
        <family val="2"/>
      </rPr>
      <t>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0"/>
      </rPr>
      <t xml:space="preserve"> 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к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к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</si>
  <si>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>Опыт № 3</t>
  </si>
  <si>
    <r>
      <t xml:space="preserve">Данные </t>
    </r>
    <r>
      <rPr>
        <b/>
        <sz val="10"/>
        <color indexed="10"/>
        <rFont val="Arial Cyr"/>
        <family val="0"/>
      </rPr>
      <t>протокола № 3</t>
    </r>
    <r>
      <rPr>
        <sz val="10"/>
        <rFont val="Arial Cyr"/>
        <family val="0"/>
      </rPr>
      <t xml:space="preserve"> при установившемся тепловом режиме -</t>
    </r>
  </si>
  <si>
    <t>Коэффициент теплоотдачи теплового изолятора -</t>
  </si>
  <si>
    <t>коэф.теплоотдачи теплового изолятора</t>
  </si>
  <si>
    <r>
      <t xml:space="preserve">          q</t>
    </r>
    <r>
      <rPr>
        <b/>
        <vertAlign val="subscript"/>
        <sz val="14"/>
        <color indexed="12"/>
        <rFont val="Arial Cyr"/>
        <family val="2"/>
      </rPr>
      <t>1</t>
    </r>
    <r>
      <rPr>
        <b/>
        <sz val="14"/>
        <color indexed="12"/>
        <rFont val="Arial Cyr"/>
        <family val="2"/>
      </rPr>
      <t xml:space="preserve">  = 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к</t>
    </r>
    <r>
      <rPr>
        <b/>
        <sz val="14"/>
        <color indexed="12"/>
        <rFont val="Arial Cyr"/>
        <family val="2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 xml:space="preserve">к </t>
    </r>
    <r>
      <rPr>
        <b/>
        <sz val="14"/>
        <color indexed="12"/>
        <rFont val="Arial Cyr"/>
        <family val="2"/>
      </rPr>
      <t>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</si>
  <si>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>a</t>
    </r>
    <r>
      <rPr>
        <b/>
        <vertAlign val="subscript"/>
        <sz val="12"/>
        <color indexed="10"/>
        <rFont val="Arial Cyr"/>
        <family val="2"/>
      </rPr>
      <t>н</t>
    </r>
  </si>
  <si>
    <r>
      <t>a</t>
    </r>
    <r>
      <rPr>
        <b/>
        <vertAlign val="subscript"/>
        <sz val="14"/>
        <color indexed="10"/>
        <rFont val="Arial Cyr"/>
        <family val="2"/>
      </rPr>
      <t>н</t>
    </r>
  </si>
  <si>
    <r>
      <t xml:space="preserve">        </t>
    </r>
    <r>
      <rPr>
        <b/>
        <sz val="14"/>
        <color indexed="10"/>
        <rFont val="Symbol"/>
        <family val="1"/>
      </rPr>
      <t>a</t>
    </r>
    <r>
      <rPr>
        <b/>
        <vertAlign val="subscript"/>
        <sz val="14"/>
        <color indexed="10"/>
        <rFont val="Arial"/>
        <family val="2"/>
      </rPr>
      <t>н</t>
    </r>
    <r>
      <rPr>
        <b/>
        <sz val="14"/>
        <color indexed="12"/>
        <rFont val="Arial Cyr"/>
        <family val="2"/>
      </rPr>
      <t xml:space="preserve"> = </t>
    </r>
    <r>
      <rPr>
        <b/>
        <sz val="14"/>
        <color indexed="12"/>
        <rFont val="Symbol"/>
        <family val="1"/>
      </rPr>
      <t>1</t>
    </r>
    <r>
      <rPr>
        <b/>
        <sz val="14"/>
        <color indexed="12"/>
        <rFont val="Arial Cyr"/>
        <family val="2"/>
      </rPr>
      <t xml:space="preserve"> / (((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0"/>
      </rPr>
      <t>)</t>
    </r>
    <r>
      <rPr>
        <b/>
        <sz val="14"/>
        <color indexed="12"/>
        <rFont val="Arial Cyr"/>
        <family val="2"/>
      </rPr>
      <t xml:space="preserve"> / q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2"/>
      </rPr>
      <t>)</t>
    </r>
    <r>
      <rPr>
        <b/>
        <sz val="14"/>
        <color indexed="12"/>
        <rFont val="Symbol"/>
        <family val="1"/>
      </rPr>
      <t xml:space="preserve"> - (1 / a</t>
    </r>
    <r>
      <rPr>
        <b/>
        <vertAlign val="subscript"/>
        <sz val="14"/>
        <color indexed="12"/>
        <rFont val="Arial"/>
        <family val="2"/>
      </rPr>
      <t>в</t>
    </r>
    <r>
      <rPr>
        <b/>
        <sz val="14"/>
        <color indexed="12"/>
        <rFont val="Symbol"/>
        <family val="1"/>
      </rPr>
      <t xml:space="preserve"> </t>
    </r>
    <r>
      <rPr>
        <b/>
        <sz val="14"/>
        <color indexed="12"/>
        <rFont val="Arial"/>
        <family val="2"/>
      </rPr>
      <t>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"/>
        <family val="2"/>
      </rPr>
      <t>к</t>
    </r>
    <r>
      <rPr>
        <b/>
        <sz val="14"/>
        <color indexed="12"/>
        <rFont val="Symbol"/>
        <family val="1"/>
      </rPr>
      <t xml:space="preserve"> / l</t>
    </r>
    <r>
      <rPr>
        <b/>
        <vertAlign val="subscript"/>
        <sz val="14"/>
        <color indexed="12"/>
        <rFont val="Arial"/>
        <family val="2"/>
      </rPr>
      <t xml:space="preserve">к </t>
    </r>
    <r>
      <rPr>
        <b/>
        <sz val="14"/>
        <color indexed="12"/>
        <rFont val="Arial"/>
        <family val="2"/>
      </rPr>
      <t xml:space="preserve">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"/>
        <family val="2"/>
      </rPr>
      <t>из</t>
    </r>
    <r>
      <rPr>
        <b/>
        <sz val="14"/>
        <color indexed="12"/>
        <rFont val="Arial"/>
        <family val="2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"/>
        <family val="2"/>
      </rPr>
      <t>из</t>
    </r>
    <r>
      <rPr>
        <b/>
        <sz val="14"/>
        <color indexed="12"/>
        <rFont val="Symbol"/>
        <family val="1"/>
      </rPr>
      <t xml:space="preserve">))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</si>
  <si>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>q</t>
    </r>
    <r>
      <rPr>
        <b/>
        <vertAlign val="subscript"/>
        <sz val="14"/>
        <color indexed="10"/>
        <rFont val="Arial Cyr"/>
        <family val="2"/>
      </rPr>
      <t>2</t>
    </r>
    <r>
      <rPr>
        <b/>
        <sz val="14"/>
        <color indexed="10"/>
        <rFont val="Arial Cyr"/>
        <family val="2"/>
      </rPr>
      <t xml:space="preserve"> </t>
    </r>
  </si>
  <si>
    <r>
      <t xml:space="preserve">                        </t>
    </r>
    <r>
      <rPr>
        <b/>
        <sz val="14"/>
        <color indexed="10"/>
        <rFont val="Arial Cyr"/>
        <family val="0"/>
      </rPr>
      <t>q</t>
    </r>
    <r>
      <rPr>
        <b/>
        <vertAlign val="subscript"/>
        <sz val="14"/>
        <color indexed="10"/>
        <rFont val="Arial Cyr"/>
        <family val="0"/>
      </rPr>
      <t>2</t>
    </r>
    <r>
      <rPr>
        <b/>
        <sz val="14"/>
        <color indexed="10"/>
        <rFont val="Arial Cyr"/>
        <family val="0"/>
      </rPr>
      <t xml:space="preserve"> </t>
    </r>
    <r>
      <rPr>
        <b/>
        <sz val="14"/>
        <color indexed="12"/>
        <rFont val="Arial Cyr"/>
        <family val="2"/>
      </rPr>
      <t xml:space="preserve"> = 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</si>
  <si>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>(Смотри теплотехнический расчет опыта № 2 )</t>
  </si>
  <si>
    <t xml:space="preserve">коэф.теплоотдачи от крышки в окр.воздух </t>
  </si>
  <si>
    <r>
      <t xml:space="preserve">                       </t>
    </r>
    <r>
      <rPr>
        <b/>
        <sz val="14"/>
        <color indexed="10"/>
        <rFont val="Arial Cyr"/>
        <family val="0"/>
      </rPr>
      <t xml:space="preserve"> q</t>
    </r>
    <r>
      <rPr>
        <b/>
        <vertAlign val="subscript"/>
        <sz val="14"/>
        <color indexed="10"/>
        <rFont val="Arial Cyr"/>
        <family val="0"/>
      </rPr>
      <t>2</t>
    </r>
    <r>
      <rPr>
        <b/>
        <sz val="14"/>
        <color indexed="12"/>
        <rFont val="Arial Cyr"/>
        <family val="2"/>
      </rPr>
      <t xml:space="preserve">  = 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</si>
  <si>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>l</t>
    </r>
    <r>
      <rPr>
        <b/>
        <vertAlign val="subscript"/>
        <sz val="14"/>
        <color indexed="10"/>
        <rFont val="Arial Cyr"/>
        <family val="0"/>
      </rPr>
      <t>из</t>
    </r>
    <r>
      <rPr>
        <b/>
        <sz val="14"/>
        <color indexed="12"/>
        <rFont val="Arial Cyr"/>
        <family val="2"/>
      </rPr>
      <t xml:space="preserve"> =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из</t>
    </r>
    <r>
      <rPr>
        <b/>
        <sz val="14"/>
        <color indexed="12"/>
        <rFont val="Arial Cyr"/>
        <family val="2"/>
      </rPr>
      <t xml:space="preserve"> / (((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0"/>
      </rPr>
      <t>)</t>
    </r>
    <r>
      <rPr>
        <b/>
        <sz val="14"/>
        <color indexed="12"/>
        <rFont val="Arial Cyr"/>
        <family val="2"/>
      </rPr>
      <t xml:space="preserve"> / q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2"/>
      </rPr>
      <t>)</t>
    </r>
    <r>
      <rPr>
        <b/>
        <sz val="14"/>
        <color indexed="12"/>
        <rFont val="Symbol"/>
        <family val="1"/>
      </rPr>
      <t xml:space="preserve"> - (1 / a</t>
    </r>
    <r>
      <rPr>
        <b/>
        <vertAlign val="subscript"/>
        <sz val="14"/>
        <color indexed="12"/>
        <rFont val="Arial"/>
        <family val="2"/>
      </rPr>
      <t>в</t>
    </r>
    <r>
      <rPr>
        <b/>
        <sz val="14"/>
        <color indexed="12"/>
        <rFont val="Symbol"/>
        <family val="1"/>
      </rPr>
      <t xml:space="preserve"> </t>
    </r>
    <r>
      <rPr>
        <b/>
        <sz val="14"/>
        <color indexed="12"/>
        <rFont val="Arial"/>
        <family val="2"/>
      </rPr>
      <t>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"/>
        <family val="2"/>
      </rPr>
      <t>к</t>
    </r>
    <r>
      <rPr>
        <b/>
        <sz val="14"/>
        <color indexed="12"/>
        <rFont val="Symbol"/>
        <family val="1"/>
      </rPr>
      <t xml:space="preserve"> / l</t>
    </r>
    <r>
      <rPr>
        <b/>
        <vertAlign val="subscript"/>
        <sz val="14"/>
        <color indexed="12"/>
        <rFont val="Arial"/>
        <family val="2"/>
      </rPr>
      <t xml:space="preserve">к </t>
    </r>
    <r>
      <rPr>
        <b/>
        <sz val="14"/>
        <color indexed="12"/>
        <rFont val="Arial"/>
        <family val="2"/>
      </rPr>
      <t xml:space="preserve">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"/>
        <family val="2"/>
      </rPr>
      <t>к</t>
    </r>
    <r>
      <rPr>
        <b/>
        <sz val="14"/>
        <color indexed="12"/>
        <rFont val="Arial"/>
        <family val="2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"/>
        <family val="2"/>
      </rPr>
      <t>к</t>
    </r>
    <r>
      <rPr>
        <b/>
        <sz val="14"/>
        <color indexed="12"/>
        <rFont val="Symbol"/>
        <family val="1"/>
      </rPr>
      <t xml:space="preserve"> </t>
    </r>
    <r>
      <rPr>
        <b/>
        <sz val="14"/>
        <color indexed="12"/>
        <rFont val="Arial"/>
        <family val="2"/>
      </rPr>
      <t>+</t>
    </r>
    <r>
      <rPr>
        <b/>
        <sz val="14"/>
        <color indexed="12"/>
        <rFont val="Symbol"/>
        <family val="1"/>
      </rPr>
      <t xml:space="preserve"> 1 / a</t>
    </r>
    <r>
      <rPr>
        <b/>
        <vertAlign val="subscript"/>
        <sz val="14"/>
        <color indexed="12"/>
        <rFont val="Arial"/>
        <family val="2"/>
      </rPr>
      <t>н</t>
    </r>
    <r>
      <rPr>
        <b/>
        <sz val="14"/>
        <color indexed="12"/>
        <rFont val="Symbol"/>
        <family val="1"/>
      </rPr>
      <t xml:space="preserve"> ))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</si>
  <si>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>l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0"/>
        <rFont val="Symbol"/>
        <family val="1"/>
      </rPr>
      <t xml:space="preserve"> </t>
    </r>
  </si>
  <si>
    <r>
      <t xml:space="preserve">                        </t>
    </r>
    <r>
      <rPr>
        <b/>
        <sz val="14"/>
        <color indexed="10"/>
        <rFont val="Arial Cyr"/>
        <family val="0"/>
      </rPr>
      <t>q</t>
    </r>
    <r>
      <rPr>
        <b/>
        <vertAlign val="subscript"/>
        <sz val="14"/>
        <color indexed="10"/>
        <rFont val="Arial Cyr"/>
        <family val="0"/>
      </rPr>
      <t>2</t>
    </r>
    <r>
      <rPr>
        <b/>
        <sz val="14"/>
        <color indexed="12"/>
        <rFont val="Arial Cyr"/>
        <family val="2"/>
      </rPr>
      <t xml:space="preserve">  = 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</si>
  <si>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 xml:space="preserve">                        </t>
    </r>
    <r>
      <rPr>
        <b/>
        <sz val="14"/>
        <color indexed="10"/>
        <rFont val="Arial Cyr"/>
        <family val="0"/>
      </rPr>
      <t>q</t>
    </r>
    <r>
      <rPr>
        <b/>
        <vertAlign val="subscript"/>
        <sz val="14"/>
        <color indexed="10"/>
        <rFont val="Arial Cyr"/>
        <family val="0"/>
      </rPr>
      <t>1</t>
    </r>
    <r>
      <rPr>
        <b/>
        <sz val="14"/>
        <color indexed="12"/>
        <rFont val="Arial Cyr"/>
        <family val="2"/>
      </rPr>
      <t xml:space="preserve">  = 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</si>
  <si>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r>
      <t>q</t>
    </r>
    <r>
      <rPr>
        <b/>
        <vertAlign val="subscript"/>
        <sz val="14"/>
        <color indexed="10"/>
        <rFont val="Arial Cyr"/>
        <family val="2"/>
      </rPr>
      <t>1</t>
    </r>
    <r>
      <rPr>
        <b/>
        <sz val="14"/>
        <color indexed="10"/>
        <rFont val="Arial Cyr"/>
        <family val="2"/>
      </rPr>
      <t xml:space="preserve"> </t>
    </r>
  </si>
  <si>
    <t>Опыт № 4</t>
  </si>
  <si>
    <r>
      <t xml:space="preserve">Данные </t>
    </r>
    <r>
      <rPr>
        <b/>
        <sz val="10"/>
        <color indexed="10"/>
        <rFont val="Arial Cyr"/>
        <family val="0"/>
      </rPr>
      <t>протокола № 4</t>
    </r>
    <r>
      <rPr>
        <sz val="10"/>
        <rFont val="Arial Cyr"/>
        <family val="0"/>
      </rPr>
      <t xml:space="preserve"> при установившемся тепловом режиме -</t>
    </r>
  </si>
  <si>
    <r>
      <t>a</t>
    </r>
    <r>
      <rPr>
        <b/>
        <vertAlign val="subscript"/>
        <sz val="14"/>
        <color indexed="10"/>
        <rFont val="Arial Cyr"/>
        <family val="2"/>
      </rPr>
      <t>в</t>
    </r>
  </si>
  <si>
    <r>
      <t xml:space="preserve">        </t>
    </r>
    <r>
      <rPr>
        <b/>
        <sz val="14"/>
        <color indexed="10"/>
        <rFont val="Symbol"/>
        <family val="1"/>
      </rPr>
      <t>a</t>
    </r>
    <r>
      <rPr>
        <b/>
        <vertAlign val="subscript"/>
        <sz val="14"/>
        <color indexed="10"/>
        <rFont val="Arial"/>
        <family val="2"/>
      </rPr>
      <t>в</t>
    </r>
    <r>
      <rPr>
        <b/>
        <sz val="14"/>
        <color indexed="12"/>
        <rFont val="Arial Cyr"/>
        <family val="2"/>
      </rPr>
      <t xml:space="preserve"> = </t>
    </r>
    <r>
      <rPr>
        <b/>
        <sz val="14"/>
        <color indexed="12"/>
        <rFont val="Symbol"/>
        <family val="1"/>
      </rPr>
      <t>1</t>
    </r>
    <r>
      <rPr>
        <b/>
        <sz val="14"/>
        <color indexed="12"/>
        <rFont val="Arial Cyr"/>
        <family val="2"/>
      </rPr>
      <t xml:space="preserve"> / ((( t</t>
    </r>
    <r>
      <rPr>
        <b/>
        <vertAlign val="subscript"/>
        <sz val="14"/>
        <color indexed="12"/>
        <rFont val="Arial Cyr"/>
        <family val="2"/>
      </rPr>
      <t>2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4</t>
    </r>
    <r>
      <rPr>
        <b/>
        <sz val="14"/>
        <color indexed="12"/>
        <rFont val="Arial Cyr"/>
        <family val="0"/>
      </rPr>
      <t>)</t>
    </r>
    <r>
      <rPr>
        <b/>
        <sz val="14"/>
        <color indexed="12"/>
        <rFont val="Arial Cyr"/>
        <family val="2"/>
      </rPr>
      <t xml:space="preserve"> / q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2"/>
      </rPr>
      <t>)</t>
    </r>
    <r>
      <rPr>
        <b/>
        <sz val="14"/>
        <color indexed="12"/>
        <rFont val="Symbol"/>
        <family val="1"/>
      </rPr>
      <t xml:space="preserve"> - (1 / a</t>
    </r>
    <r>
      <rPr>
        <b/>
        <vertAlign val="subscript"/>
        <sz val="14"/>
        <color indexed="12"/>
        <rFont val="Arial"/>
        <family val="2"/>
      </rPr>
      <t>н</t>
    </r>
    <r>
      <rPr>
        <b/>
        <sz val="14"/>
        <color indexed="12"/>
        <rFont val="Symbol"/>
        <family val="1"/>
      </rPr>
      <t xml:space="preserve"> </t>
    </r>
    <r>
      <rPr>
        <b/>
        <sz val="14"/>
        <color indexed="12"/>
        <rFont val="Arial"/>
        <family val="2"/>
      </rPr>
      <t>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"/>
        <family val="2"/>
      </rPr>
      <t>к</t>
    </r>
    <r>
      <rPr>
        <b/>
        <sz val="14"/>
        <color indexed="12"/>
        <rFont val="Symbol"/>
        <family val="1"/>
      </rPr>
      <t xml:space="preserve"> / l</t>
    </r>
    <r>
      <rPr>
        <b/>
        <vertAlign val="subscript"/>
        <sz val="14"/>
        <color indexed="12"/>
        <rFont val="Arial"/>
        <family val="2"/>
      </rPr>
      <t xml:space="preserve">к </t>
    </r>
    <r>
      <rPr>
        <b/>
        <sz val="14"/>
        <color indexed="12"/>
        <rFont val="Arial"/>
        <family val="2"/>
      </rPr>
      <t xml:space="preserve">+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"/>
        <family val="2"/>
      </rPr>
      <t>из</t>
    </r>
    <r>
      <rPr>
        <b/>
        <sz val="14"/>
        <color indexed="12"/>
        <rFont val="Arial"/>
        <family val="2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"/>
        <family val="2"/>
      </rPr>
      <t>из</t>
    </r>
    <r>
      <rPr>
        <b/>
        <sz val="14"/>
        <color indexed="12"/>
        <rFont val="Symbol"/>
        <family val="1"/>
      </rPr>
      <t xml:space="preserve">))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</si>
  <si>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>Коэффициент тепловосприятия теплового</t>
  </si>
  <si>
    <t>коэф.тепловосприятия изолятора</t>
  </si>
  <si>
    <t>Коэффициент теплоотдачи теплового</t>
  </si>
  <si>
    <t>Коэффициент теплопроводности теплового</t>
  </si>
  <si>
    <t>потерям камеры № 2.</t>
  </si>
  <si>
    <t>материалов. Так же рекомендации содержат указания по проектированию тепловой</t>
  </si>
  <si>
    <t>строительстве конкретных зданий и сооружений относится к компетенции проектной</t>
  </si>
  <si>
    <t>высокоэффективных утеплителей на основе новых норм плотности теплового потока</t>
  </si>
  <si>
    <t>через изолированную поверхность оборудования, трубопроводов и строительные</t>
  </si>
  <si>
    <t>конструкции, введенных постановлением Госстроя России от 31.12.97 г. № 18-80.</t>
  </si>
  <si>
    <t xml:space="preserve">для цилиндрических объектов. Обычно формулы плоской стенки можно </t>
  </si>
  <si>
    <t>применять, если диаметр изолируемой стенки равен 2 метра и более.</t>
  </si>
  <si>
    <t>Следовательно целесообразно применение в расчетах формул плоских стенок</t>
  </si>
  <si>
    <t>и для цилиндрических объектов.</t>
  </si>
  <si>
    <t>теплоотдачи от теплоносителя к стенке изолируемого объекта, что даёт некоторый</t>
  </si>
  <si>
    <t>запас в результатах расчета.</t>
  </si>
  <si>
    <t>температуры изменяется практически линейно. При расчетах тепловой изоляции</t>
  </si>
  <si>
    <t>потоком, проходящим за 1 час через образец материала толщиной 1 метр и</t>
  </si>
  <si>
    <t xml:space="preserve">тепловых изоляторов, практически отсутствуют методики для определения  </t>
  </si>
  <si>
    <t>которого возможно поставить опыт и практически расчитать коэффициент</t>
  </si>
  <si>
    <t>теплоизоляторов основан на прохождении теплового потока последовательно</t>
  </si>
  <si>
    <t>через две теплоизолированные камеры (смотри рис. 1 и рис. 2) разделенные</t>
  </si>
  <si>
    <t xml:space="preserve">стенок 2 х 2 см. </t>
  </si>
  <si>
    <t>камерами № 1 и № 2 дополнительно по торцу теплоизолированы пенопластовой</t>
  </si>
  <si>
    <t>полосой.</t>
  </si>
  <si>
    <t>на внешних поверхностях крышек камер.</t>
  </si>
  <si>
    <t>снятие показаний термометров.</t>
  </si>
  <si>
    <t>1. Изоляции нет (проверка конструкции).</t>
  </si>
  <si>
    <t>3. Изолятор обращен в камеру № 2.</t>
  </si>
  <si>
    <t>4. Изолятор обращен в камеру № 1.</t>
  </si>
  <si>
    <t>крепятся две камеры состоящие из пенопластового короба 12 х 12 см с толщиной</t>
  </si>
  <si>
    <t>Крайний короб (камера № 2) закрыт одной металлической пластиной 10 х 10 см.</t>
  </si>
  <si>
    <t>на растоянии 1,2 метра от края крышки камеры № 2.</t>
  </si>
  <si>
    <t xml:space="preserve">              Рассмотрим камеру № 2.</t>
  </si>
  <si>
    <t>или коэффициент теплопроводности изоляционного слоя</t>
  </si>
  <si>
    <t>температура воздуха в камере № 2 будет расти и стремиться к температуре воздуха</t>
  </si>
  <si>
    <t>в камере № 1. В нашем случае температура воздуха в камере № 2 стабильна и</t>
  </si>
  <si>
    <t>камере № 2 равны тепловым потерям камеры № 1.</t>
  </si>
  <si>
    <t>сопротивления перегородки и термического сопротивления изоляции -</t>
  </si>
  <si>
    <t>или коэффициент теплопроводности теплоизоляции</t>
  </si>
  <si>
    <t>где</t>
  </si>
  <si>
    <t>тепловые потери в камере № 1</t>
  </si>
  <si>
    <t>тепловые потери в камере № 2</t>
  </si>
  <si>
    <r>
      <t>d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Symbol"/>
        <family val="1"/>
      </rPr>
      <t xml:space="preserve"> </t>
    </r>
  </si>
  <si>
    <r>
      <t>l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Symbol"/>
        <family val="1"/>
      </rPr>
      <t xml:space="preserve"> </t>
    </r>
  </si>
  <si>
    <t>тепла в тестируемых камерах.</t>
  </si>
  <si>
    <t>теплового изолятора.</t>
  </si>
  <si>
    <t>Замеры температур производились через каждые 10 минут в течении 3 часов до</t>
  </si>
  <si>
    <t>полной стабилизации теплового процесса.</t>
  </si>
  <si>
    <t>теплотехнические расчеты.</t>
  </si>
  <si>
    <t>тепловосприятие</t>
  </si>
  <si>
    <t>теплоотдача</t>
  </si>
  <si>
    <t>теплопроводность</t>
  </si>
  <si>
    <r>
      <t>a</t>
    </r>
    <r>
      <rPr>
        <b/>
        <vertAlign val="subscript"/>
        <sz val="10"/>
        <color indexed="9"/>
        <rFont val="Arial Cyr"/>
        <family val="2"/>
      </rPr>
      <t>в</t>
    </r>
  </si>
  <si>
    <r>
      <t>a</t>
    </r>
    <r>
      <rPr>
        <b/>
        <vertAlign val="subscript"/>
        <sz val="10"/>
        <color indexed="9"/>
        <rFont val="Arial Cyr"/>
        <family val="2"/>
      </rPr>
      <t>н</t>
    </r>
  </si>
  <si>
    <r>
      <t>l</t>
    </r>
    <r>
      <rPr>
        <b/>
        <vertAlign val="subscript"/>
        <sz val="10"/>
        <color indexed="9"/>
        <rFont val="Arial Cyr"/>
        <family val="2"/>
      </rPr>
      <t>из</t>
    </r>
    <r>
      <rPr>
        <b/>
        <sz val="10"/>
        <color indexed="9"/>
        <rFont val="Symbol"/>
        <family val="1"/>
      </rPr>
      <t xml:space="preserve"> </t>
    </r>
  </si>
  <si>
    <t>на металлической пластине со стороны камеры № 1</t>
  </si>
  <si>
    <t>на металлической пластине со стороны камеры № 2.</t>
  </si>
  <si>
    <t xml:space="preserve">Исходные данные </t>
  </si>
  <si>
    <t xml:space="preserve">Расчет </t>
  </si>
  <si>
    <t xml:space="preserve">Результат опыта № 4 </t>
  </si>
  <si>
    <t xml:space="preserve">Результат опыта № 3 </t>
  </si>
  <si>
    <t xml:space="preserve">Результат опыта № 2 </t>
  </si>
  <si>
    <t xml:space="preserve">Результат опыта № 1 </t>
  </si>
  <si>
    <t xml:space="preserve">Схема опыта </t>
  </si>
  <si>
    <r>
      <t xml:space="preserve">                    </t>
    </r>
    <r>
      <rPr>
        <b/>
        <sz val="12"/>
        <color indexed="12"/>
        <rFont val="Times New Roman"/>
        <family val="1"/>
      </rPr>
      <t xml:space="preserve">            ТЕПЛОТЕХНИЧЕСКИЙ  РАСЧЕТ</t>
    </r>
  </si>
  <si>
    <r>
      <t>изоляционных материалов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измеряется в пределах нескольких милиметров.</t>
    </r>
  </si>
  <si>
    <r>
      <t>Цель опыта</t>
    </r>
    <r>
      <rPr>
        <sz val="10"/>
        <rFont val="Arial Cyr"/>
        <family val="2"/>
      </rPr>
      <t xml:space="preserve"> - проверка правильности постановки опыта. Определение потерь</t>
    </r>
  </si>
  <si>
    <t xml:space="preserve">  1. ОБЩИЕ  УКАЗАНИЯ</t>
  </si>
  <si>
    <t xml:space="preserve">  2. ОПРЕДЕЛЕНИЕ  ТЕПЛОПРОВОДНОСТИ</t>
  </si>
  <si>
    <t xml:space="preserve">  3. ПРЕДМЕТ  ОПЫТА</t>
  </si>
  <si>
    <t xml:space="preserve">  4. ОПИСАНИЕ  ОПЫТА</t>
  </si>
  <si>
    <t xml:space="preserve">  5. ФИЗИЧЕСКИЙ  ПРИНЦИП  ОПЫТА</t>
  </si>
  <si>
    <t xml:space="preserve">  6. ПРОВЕДЕНИЕ  ОПЫТА</t>
  </si>
  <si>
    <t xml:space="preserve">  8. ВЫВОД</t>
  </si>
  <si>
    <t xml:space="preserve">  ВВЕДЕНИЕ</t>
  </si>
  <si>
    <r>
      <t xml:space="preserve">                        q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 =  t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- t</t>
    </r>
    <r>
      <rPr>
        <b/>
        <vertAlign val="subscript"/>
        <sz val="12"/>
        <color indexed="12"/>
        <rFont val="Arial Cyr"/>
        <family val="2"/>
      </rPr>
      <t>н</t>
    </r>
    <r>
      <rPr>
        <b/>
        <sz val="12"/>
        <color indexed="12"/>
        <rFont val="Arial Cyr"/>
        <family val="2"/>
      </rPr>
      <t xml:space="preserve">  / ( 1 /</t>
    </r>
    <r>
      <rPr>
        <b/>
        <sz val="12"/>
        <color indexed="12"/>
        <rFont val="Symbol"/>
        <family val="1"/>
      </rPr>
      <t xml:space="preserve"> a</t>
    </r>
    <r>
      <rPr>
        <b/>
        <vertAlign val="subscript"/>
        <sz val="12"/>
        <color indexed="12"/>
        <rFont val="Arial Cyr"/>
        <family val="2"/>
      </rPr>
      <t>в</t>
    </r>
    <r>
      <rPr>
        <b/>
        <sz val="12"/>
        <color indexed="12"/>
        <rFont val="Arial Cyr"/>
        <family val="2"/>
      </rPr>
      <t xml:space="preserve"> +</t>
    </r>
    <r>
      <rPr>
        <b/>
        <sz val="12"/>
        <color indexed="12"/>
        <rFont val="Symbol"/>
        <family val="1"/>
      </rPr>
      <t xml:space="preserve"> 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/</t>
    </r>
    <r>
      <rPr>
        <b/>
        <sz val="12"/>
        <color indexed="12"/>
        <rFont val="Symbol"/>
        <family val="1"/>
      </rPr>
      <t xml:space="preserve"> l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+ 1</t>
    </r>
    <r>
      <rPr>
        <b/>
        <sz val="12"/>
        <color indexed="12"/>
        <rFont val="Symbol"/>
        <family val="1"/>
      </rPr>
      <t xml:space="preserve"> / a</t>
    </r>
    <r>
      <rPr>
        <b/>
        <vertAlign val="subscript"/>
        <sz val="12"/>
        <color indexed="12"/>
        <rFont val="Arial Cyr"/>
        <family val="2"/>
      </rPr>
      <t>н</t>
    </r>
    <r>
      <rPr>
        <b/>
        <sz val="12"/>
        <color indexed="12"/>
        <rFont val="Arial Cyr"/>
        <family val="2"/>
      </rPr>
      <t xml:space="preserve"> )</t>
    </r>
    <r>
      <rPr>
        <b/>
        <sz val="12"/>
        <color indexed="12"/>
        <rFont val="Symbol"/>
        <family val="1"/>
      </rPr>
      <t xml:space="preserve">         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color indexed="12"/>
        <rFont val="Symbol"/>
        <family val="1"/>
      </rPr>
      <t xml:space="preserve"> </t>
    </r>
  </si>
  <si>
    <r>
      <t xml:space="preserve">                                                                                                q</t>
    </r>
    <r>
      <rPr>
        <b/>
        <vertAlign val="subscript"/>
        <sz val="12"/>
        <color indexed="12"/>
        <rFont val="Arial Cyr"/>
        <family val="2"/>
      </rPr>
      <t xml:space="preserve">2 </t>
    </r>
    <r>
      <rPr>
        <b/>
        <sz val="12"/>
        <color indexed="12"/>
        <rFont val="Arial Cyr"/>
        <family val="2"/>
      </rPr>
      <t xml:space="preserve">  = &lt;   q</t>
    </r>
    <r>
      <rPr>
        <b/>
        <vertAlign val="subscript"/>
        <sz val="12"/>
        <color indexed="12"/>
        <rFont val="Arial Cyr"/>
        <family val="2"/>
      </rPr>
      <t xml:space="preserve">1 </t>
    </r>
  </si>
  <si>
    <r>
      <t xml:space="preserve">                                                                                                q</t>
    </r>
    <r>
      <rPr>
        <b/>
        <vertAlign val="subscript"/>
        <sz val="12"/>
        <color indexed="12"/>
        <rFont val="Arial Cyr"/>
        <family val="2"/>
      </rPr>
      <t xml:space="preserve">1 </t>
    </r>
    <r>
      <rPr>
        <b/>
        <sz val="12"/>
        <color indexed="12"/>
        <rFont val="Arial Cyr"/>
        <family val="2"/>
      </rPr>
      <t xml:space="preserve">  =   q</t>
    </r>
    <r>
      <rPr>
        <b/>
        <vertAlign val="subscript"/>
        <sz val="12"/>
        <color indexed="12"/>
        <rFont val="Arial Cyr"/>
        <family val="2"/>
      </rPr>
      <t xml:space="preserve">2 </t>
    </r>
  </si>
  <si>
    <r>
      <t xml:space="preserve">                        q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Arial Cyr"/>
        <family val="2"/>
      </rPr>
      <t xml:space="preserve">  =  t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Arial Cyr"/>
        <family val="2"/>
      </rPr>
      <t xml:space="preserve"> - t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 / ( 1 /</t>
    </r>
    <r>
      <rPr>
        <b/>
        <sz val="12"/>
        <color indexed="12"/>
        <rFont val="Symbol"/>
        <family val="1"/>
      </rPr>
      <t xml:space="preserve"> a</t>
    </r>
    <r>
      <rPr>
        <b/>
        <vertAlign val="subscript"/>
        <sz val="12"/>
        <color indexed="12"/>
        <rFont val="Arial Cyr"/>
        <family val="2"/>
      </rPr>
      <t>в</t>
    </r>
    <r>
      <rPr>
        <b/>
        <sz val="12"/>
        <color indexed="12"/>
        <rFont val="Arial Cyr"/>
        <family val="2"/>
      </rPr>
      <t xml:space="preserve"> +</t>
    </r>
    <r>
      <rPr>
        <b/>
        <sz val="12"/>
        <color indexed="12"/>
        <rFont val="Symbol"/>
        <family val="1"/>
      </rPr>
      <t xml:space="preserve"> 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/</t>
    </r>
    <r>
      <rPr>
        <b/>
        <sz val="12"/>
        <color indexed="12"/>
        <rFont val="Symbol"/>
        <family val="1"/>
      </rPr>
      <t xml:space="preserve"> l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+ 1</t>
    </r>
    <r>
      <rPr>
        <b/>
        <sz val="12"/>
        <color indexed="12"/>
        <rFont val="Symbol"/>
        <family val="1"/>
      </rPr>
      <t xml:space="preserve"> / a</t>
    </r>
    <r>
      <rPr>
        <b/>
        <vertAlign val="subscript"/>
        <sz val="12"/>
        <color indexed="12"/>
        <rFont val="Arial Cyr"/>
        <family val="2"/>
      </rPr>
      <t>н</t>
    </r>
    <r>
      <rPr>
        <b/>
        <sz val="12"/>
        <color indexed="12"/>
        <rFont val="Arial Cyr"/>
        <family val="2"/>
      </rPr>
      <t xml:space="preserve"> )</t>
    </r>
    <r>
      <rPr>
        <b/>
        <sz val="12"/>
        <color indexed="12"/>
        <rFont val="Symbol"/>
        <family val="1"/>
      </rPr>
      <t xml:space="preserve">         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color indexed="12"/>
        <rFont val="Symbol"/>
        <family val="1"/>
      </rPr>
      <t xml:space="preserve"> </t>
    </r>
  </si>
  <si>
    <r>
      <t xml:space="preserve">                        </t>
    </r>
    <r>
      <rPr>
        <b/>
        <sz val="12"/>
        <color indexed="12"/>
        <rFont val="Symbol"/>
        <family val="1"/>
      </rPr>
      <t>l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 xml:space="preserve">  =  </t>
    </r>
    <r>
      <rPr>
        <b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  /    [ ( t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Arial Cyr"/>
        <family val="2"/>
      </rPr>
      <t xml:space="preserve"> - t</t>
    </r>
    <r>
      <rPr>
        <b/>
        <vertAlign val="subscript"/>
        <sz val="12"/>
        <color indexed="12"/>
        <rFont val="Arial Cyr"/>
        <family val="2"/>
      </rPr>
      <t>2</t>
    </r>
    <r>
      <rPr>
        <b/>
        <sz val="12"/>
        <color indexed="12"/>
        <rFont val="Arial Cyr"/>
        <family val="2"/>
      </rPr>
      <t xml:space="preserve"> ) / q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Arial Cyr"/>
        <family val="2"/>
      </rPr>
      <t xml:space="preserve">    -   ( 1 /</t>
    </r>
    <r>
      <rPr>
        <b/>
        <sz val="12"/>
        <color indexed="12"/>
        <rFont val="Symbol"/>
        <family val="1"/>
      </rPr>
      <t xml:space="preserve"> a</t>
    </r>
    <r>
      <rPr>
        <b/>
        <vertAlign val="subscript"/>
        <sz val="12"/>
        <color indexed="12"/>
        <rFont val="Arial Cyr"/>
        <family val="2"/>
      </rPr>
      <t>в</t>
    </r>
    <r>
      <rPr>
        <b/>
        <sz val="12"/>
        <color indexed="12"/>
        <rFont val="Arial Cyr"/>
        <family val="2"/>
      </rPr>
      <t xml:space="preserve"> + 1</t>
    </r>
    <r>
      <rPr>
        <b/>
        <sz val="12"/>
        <color indexed="12"/>
        <rFont val="Symbol"/>
        <family val="1"/>
      </rPr>
      <t xml:space="preserve"> / a</t>
    </r>
    <r>
      <rPr>
        <b/>
        <vertAlign val="subscript"/>
        <sz val="12"/>
        <color indexed="12"/>
        <rFont val="Arial Cyr"/>
        <family val="2"/>
      </rPr>
      <t>н</t>
    </r>
    <r>
      <rPr>
        <b/>
        <sz val="12"/>
        <color indexed="12"/>
        <rFont val="Arial Cyr"/>
        <family val="2"/>
      </rPr>
      <t xml:space="preserve"> )</t>
    </r>
    <r>
      <rPr>
        <b/>
        <sz val="12"/>
        <color indexed="12"/>
        <rFont val="Symbol"/>
        <family val="1"/>
      </rPr>
      <t xml:space="preserve"> ]        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color indexed="12"/>
        <rFont val="Symbol"/>
        <family val="1"/>
      </rPr>
      <t xml:space="preserve"> </t>
    </r>
  </si>
  <si>
    <r>
      <t xml:space="preserve">                        R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 xml:space="preserve">  =</t>
    </r>
    <r>
      <rPr>
        <b/>
        <sz val="12"/>
        <color indexed="12"/>
        <rFont val="Symbol"/>
        <family val="1"/>
      </rPr>
      <t xml:space="preserve"> d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Symbol"/>
        <family val="1"/>
      </rPr>
      <t xml:space="preserve"> / l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 xml:space="preserve"> + </t>
    </r>
    <r>
      <rPr>
        <b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Symbol"/>
        <family val="1"/>
      </rPr>
      <t xml:space="preserve"> / l</t>
    </r>
    <r>
      <rPr>
        <b/>
        <vertAlign val="subscript"/>
        <sz val="12"/>
        <color indexed="12"/>
        <rFont val="Arial Cyr"/>
        <family val="2"/>
      </rPr>
      <t>из</t>
    </r>
  </si>
  <si>
    <r>
      <t xml:space="preserve">                        </t>
    </r>
    <r>
      <rPr>
        <b/>
        <sz val="12"/>
        <color indexed="12"/>
        <rFont val="Symbol"/>
        <family val="1"/>
      </rPr>
      <t>l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Arial Cyr"/>
        <family val="2"/>
      </rPr>
      <t xml:space="preserve">  =</t>
    </r>
    <r>
      <rPr>
        <b/>
        <sz val="12"/>
        <color indexed="12"/>
        <rFont val="Symbol"/>
        <family val="1"/>
      </rPr>
      <t xml:space="preserve">  d</t>
    </r>
    <r>
      <rPr>
        <b/>
        <vertAlign val="subscript"/>
        <sz val="12"/>
        <color indexed="12"/>
        <rFont val="Arial Cyr"/>
        <family val="2"/>
      </rPr>
      <t>из</t>
    </r>
    <r>
      <rPr>
        <b/>
        <sz val="12"/>
        <color indexed="12"/>
        <rFont val="Symbol"/>
        <family val="1"/>
      </rPr>
      <t xml:space="preserve"> /  (</t>
    </r>
    <r>
      <rPr>
        <b/>
        <sz val="12"/>
        <color indexed="12"/>
        <rFont val="Arial Cyr"/>
        <family val="2"/>
      </rPr>
      <t>R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 xml:space="preserve"> - </t>
    </r>
    <r>
      <rPr>
        <b/>
        <sz val="12"/>
        <color indexed="12"/>
        <rFont val="Symbol"/>
        <family val="1"/>
      </rPr>
      <t>d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 xml:space="preserve"> </t>
    </r>
    <r>
      <rPr>
        <b/>
        <sz val="12"/>
        <color indexed="12"/>
        <rFont val="Symbol"/>
        <family val="1"/>
      </rPr>
      <t>/ l</t>
    </r>
    <r>
      <rPr>
        <b/>
        <vertAlign val="subscript"/>
        <sz val="12"/>
        <color indexed="12"/>
        <rFont val="Arial Cyr"/>
        <family val="2"/>
      </rPr>
      <t>ст</t>
    </r>
    <r>
      <rPr>
        <b/>
        <sz val="12"/>
        <color indexed="12"/>
        <rFont val="Arial Cyr"/>
        <family val="2"/>
      </rPr>
      <t>)</t>
    </r>
  </si>
  <si>
    <t xml:space="preserve">Теплофизические свойства </t>
  </si>
  <si>
    <t xml:space="preserve">          Настоящие Методические рекомендации содержат указания по определению</t>
  </si>
  <si>
    <t xml:space="preserve">         Решение вопроса о применении данного документа при проектировании и</t>
  </si>
  <si>
    <t xml:space="preserve">         Методические рекомендации составлены с ориентацией на применение </t>
  </si>
  <si>
    <t xml:space="preserve">        Основной задачей расчетов тепловой изоляции является определение потерь</t>
  </si>
  <si>
    <t xml:space="preserve">        Расчетные формулы для плоской стенки значительно проще формул</t>
  </si>
  <si>
    <t xml:space="preserve">        В большинстве расчетов тепловой изоляции пренебрегают сопротивлением</t>
  </si>
  <si>
    <r>
      <t xml:space="preserve">        Коэффициент теплопроводности изоляционного слоя </t>
    </r>
    <r>
      <rPr>
        <b/>
        <sz val="12"/>
        <rFont val="Arial Cyr"/>
        <family val="2"/>
      </rPr>
      <t xml:space="preserve"> </t>
    </r>
    <r>
      <rPr>
        <b/>
        <sz val="12"/>
        <color indexed="10"/>
        <rFont val="Symbol"/>
        <family val="1"/>
      </rPr>
      <t>l</t>
    </r>
    <r>
      <rPr>
        <b/>
        <vertAlign val="subscript"/>
        <sz val="12"/>
        <color indexed="10"/>
        <rFont val="Arial Cyr"/>
        <family val="2"/>
      </rPr>
      <t>из</t>
    </r>
    <r>
      <rPr>
        <sz val="10"/>
        <rFont val="Arial Cyr"/>
        <family val="2"/>
      </rPr>
      <t xml:space="preserve">  при изменении</t>
    </r>
  </si>
  <si>
    <r>
      <t xml:space="preserve">        Коэффициент теплопроводности </t>
    </r>
    <r>
      <rPr>
        <b/>
        <sz val="12"/>
        <rFont val="Arial Cyr"/>
        <family val="2"/>
      </rPr>
      <t xml:space="preserve"> </t>
    </r>
    <r>
      <rPr>
        <b/>
        <sz val="12"/>
        <color indexed="10"/>
        <rFont val="Symbol"/>
        <family val="1"/>
      </rPr>
      <t>l</t>
    </r>
    <r>
      <rPr>
        <sz val="12"/>
        <rFont val="Arial Cyr"/>
        <family val="2"/>
      </rPr>
      <t xml:space="preserve"> </t>
    </r>
    <r>
      <rPr>
        <sz val="10"/>
        <rFont val="Arial Cyr"/>
        <family val="2"/>
      </rPr>
      <t xml:space="preserve"> определяется удельным тепловым </t>
    </r>
  </si>
  <si>
    <t xml:space="preserve">        Определение коэффициента теплопроводности производится стационарным</t>
  </si>
  <si>
    <t xml:space="preserve">         Данные методы детально описаны в ГОСТах по определению коэффициента</t>
  </si>
  <si>
    <t xml:space="preserve">          В зависимости от опыта тепловой изолятор находится в трех положениях -</t>
  </si>
  <si>
    <t xml:space="preserve">          В качестве постоянного источника тепла использован бак из нержавеющей</t>
  </si>
  <si>
    <t xml:space="preserve">          Непосредственно к баку с кипящей водой последовательно друг на друга </t>
  </si>
  <si>
    <t xml:space="preserve">          Короба разделены между собой двумя металлическими пластинами 10 х 10 см.</t>
  </si>
  <si>
    <t xml:space="preserve">           Для сокращения тепловых потерь, металлические пластины между </t>
  </si>
  <si>
    <t xml:space="preserve">           Датчики контактных термометров установлены в каждой из камер, а так же</t>
  </si>
  <si>
    <t xml:space="preserve">           Замер температуры воздуха в помещении где проходит опыт замеряем</t>
  </si>
  <si>
    <t xml:space="preserve">           В установившемся тепловом режиме опыта (в течении 3 часов) произведём</t>
  </si>
  <si>
    <t xml:space="preserve">          Учитывая, что тепловые потери в камере № 2 не могут превышать сумму</t>
  </si>
  <si>
    <t xml:space="preserve">         В случае если тепловые потери в камере № 1 больше чем в камере № 2</t>
  </si>
  <si>
    <r>
      <t xml:space="preserve">         В опыте № 1 мы </t>
    </r>
    <r>
      <rPr>
        <b/>
        <sz val="10"/>
        <color indexed="10"/>
        <rFont val="Arial Cyr"/>
        <family val="2"/>
      </rPr>
      <t>не устанавливаем</t>
    </r>
    <r>
      <rPr>
        <sz val="10"/>
        <rFont val="Arial Cyr"/>
        <family val="2"/>
      </rPr>
      <t xml:space="preserve"> дополнительную тепловую изоляцию.</t>
    </r>
  </si>
  <si>
    <t xml:space="preserve">         В опыте № 3 изолятор установлен в камере № 2. </t>
  </si>
  <si>
    <t xml:space="preserve">        В опыте № 4 изолятор установлен в камере № 1. </t>
  </si>
  <si>
    <t xml:space="preserve">       По данным замеров температур в установившемся тепловом режиме выполнены</t>
  </si>
  <si>
    <t xml:space="preserve">         Значения по всем опытам сведены в таблицу Теплофизических свойств.</t>
  </si>
  <si>
    <t xml:space="preserve">или строительной организации. В случае если принято решение о применении </t>
  </si>
  <si>
    <t>настоящего документа, все установленные в нем правила являются обязательными.</t>
  </si>
  <si>
    <t>документе, не допускается.</t>
  </si>
  <si>
    <t>Частичное использование требований и правил, приведенных в настоящем</t>
  </si>
  <si>
    <t>тепла и температур в изоляционном слое, удовлетворяющих определенным</t>
  </si>
  <si>
    <t>требованиям. Эти требования в большинстве случаев диктуются условиями</t>
  </si>
  <si>
    <t>санитарии и техники безопасности.</t>
  </si>
  <si>
    <t>производственного процесса изолируемой установки, а иногда соображениями</t>
  </si>
  <si>
    <t>арифметической из температур на граничных поверхностях изоляционного слоя.</t>
  </si>
  <si>
    <t>этот коэффициент определяют по температуре, которая является средне-</t>
  </si>
  <si>
    <r>
      <t xml:space="preserve">сторонах образца в 1 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>С.</t>
    </r>
  </si>
  <si>
    <t>площадью 1 квадратный метр при разности температур на противоположных</t>
  </si>
  <si>
    <t>таких как плёночная изоляция, изоляция основанная на вспученных перлитах,</t>
  </si>
  <si>
    <t xml:space="preserve">  композицию на водной основе, состоящую из синтетического каучука, акриловых</t>
  </si>
  <si>
    <t xml:space="preserve">  полимеров, диспергированных в этой композиции керамических (размером 0,01 мм)</t>
  </si>
  <si>
    <t xml:space="preserve">  и силиконовых (размером 0,02 мм) полых шариков, а так же оксиды титана, кальция,</t>
  </si>
  <si>
    <t xml:space="preserve">  цинка.</t>
  </si>
  <si>
    <t xml:space="preserve">  покрытия на поверхностях любой формы требующих тепловой защиты.</t>
  </si>
  <si>
    <t xml:space="preserve">  поверхностей ограждающих конструкций жилых, общественных и промышленных</t>
  </si>
  <si>
    <t xml:space="preserve">  зданий и сооружений, трубопроводов, воздуховодов, оборудования и так далее. </t>
  </si>
  <si>
    <t xml:space="preserve">  строительные материалы, а так же на оборудование, трубопроводы и воздуховоды</t>
  </si>
  <si>
    <r>
      <t xml:space="preserve">стали размером 30 х 30 х 10 см с кипящей водой температурой 100 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>С.</t>
    </r>
  </si>
  <si>
    <t>ГОСТ 14705 - 83, мощностью 1,0 кВт.</t>
  </si>
  <si>
    <t xml:space="preserve"> 7. ТЕПЛОВАЯ КАМЕРА</t>
  </si>
  <si>
    <t xml:space="preserve">                                       М Е Т О Д </t>
  </si>
  <si>
    <t xml:space="preserve">                 постановки опыта и расчета коэффициента</t>
  </si>
  <si>
    <t xml:space="preserve">                      тепловых изоляционных материалов,</t>
  </si>
  <si>
    <t xml:space="preserve">   методические рекомендации по теплотехническим расчетам</t>
  </si>
  <si>
    <t>Расхождение замеров тепловых потерь в камерах № 1 и № 2</t>
  </si>
  <si>
    <t>тепловые потери камеры № 1 равны тепловым</t>
  </si>
  <si>
    <t xml:space="preserve">               Расчетные формулы для плоской стенки значительно проще формул для</t>
  </si>
  <si>
    <t>цилиндрических объектов. Обычно формулы плоской стенки можно применять, если</t>
  </si>
  <si>
    <t>диаметр изолируемой стенки равен 2000 мм и более. Толщина изоляции при применении</t>
  </si>
  <si>
    <t>формул плоских стенок для цилиндрических объектов.</t>
  </si>
  <si>
    <t xml:space="preserve">               В большинстве расчетов тепловой изоляции пренебрегают сопротивлением</t>
  </si>
  <si>
    <t>теплоотдачи от теплоносителя к стенке изолируемого объекта, что даёт некоторый запас</t>
  </si>
  <si>
    <t>в результатах расчета.</t>
  </si>
  <si>
    <t>таблица 1</t>
  </si>
  <si>
    <t xml:space="preserve">               В зависимости от исходных данных теплопотери с единицы поверхности</t>
  </si>
  <si>
    <t>изоляции определяются следующим образом.</t>
  </si>
  <si>
    <t>q</t>
  </si>
  <si>
    <t>тепловые потери</t>
  </si>
  <si>
    <t>(таблица 2)</t>
  </si>
  <si>
    <t>температура внутренней поверхности изоляции</t>
  </si>
  <si>
    <t>(смотри расчет)</t>
  </si>
  <si>
    <t>температура наружной поверхности изоляции</t>
  </si>
  <si>
    <t>(таблица 1)</t>
  </si>
  <si>
    <t>t</t>
  </si>
  <si>
    <t>температура теплоносителя</t>
  </si>
  <si>
    <t>температура на поверхности изоляции</t>
  </si>
  <si>
    <t>(санитарные нормы)</t>
  </si>
  <si>
    <t xml:space="preserve">               Определение толщины принятого изоляционного слоя по заданной потере тепла</t>
  </si>
  <si>
    <t xml:space="preserve">является наиболее распространенным случаем расчета изоляции. Потеря тепла может </t>
  </si>
  <si>
    <t>быть задана исходя из условий технологии производства или определена по действующим</t>
  </si>
  <si>
    <t>таблица 2</t>
  </si>
  <si>
    <t xml:space="preserve">                      нормы тепловых потерь изолированных поверхностей</t>
  </si>
  <si>
    <t xml:space="preserve">               Обычно толщину изоляционного слоя по заданной температуре на поверхности</t>
  </si>
  <si>
    <t>изоляции определяют в том случае, когда тепловая потеря изолированного объекта</t>
  </si>
  <si>
    <t>регламентированна, а изоляция необходима как средство, обеспечивающее нормальную</t>
  </si>
  <si>
    <t>температуру воздуха в рабочих помещениях или предохраняющее обслуживающий</t>
  </si>
  <si>
    <t>персонал от ожогов. В таких случаях температура на поверхности изоляции принимается</t>
  </si>
  <si>
    <r>
      <t>a</t>
    </r>
    <r>
      <rPr>
        <b/>
        <vertAlign val="subscript"/>
        <sz val="10"/>
        <color indexed="12"/>
        <rFont val="Arial Cyr"/>
        <family val="2"/>
      </rPr>
      <t>в</t>
    </r>
  </si>
  <si>
    <r>
      <t>a</t>
    </r>
    <r>
      <rPr>
        <b/>
        <vertAlign val="subscript"/>
        <sz val="10"/>
        <color indexed="12"/>
        <rFont val="Arial Cyr"/>
        <family val="2"/>
      </rPr>
      <t>н</t>
    </r>
  </si>
  <si>
    <r>
      <t>l</t>
    </r>
    <r>
      <rPr>
        <b/>
        <vertAlign val="subscript"/>
        <sz val="10"/>
        <color indexed="12"/>
        <rFont val="Arial Cyr"/>
        <family val="2"/>
      </rPr>
      <t>из</t>
    </r>
    <r>
      <rPr>
        <b/>
        <sz val="10"/>
        <color indexed="12"/>
        <rFont val="Symbol"/>
        <family val="1"/>
      </rPr>
      <t xml:space="preserve"> </t>
    </r>
  </si>
  <si>
    <r>
      <t>ккал / ч м</t>
    </r>
    <r>
      <rPr>
        <b/>
        <vertAlign val="superscript"/>
        <sz val="8"/>
        <rFont val="Arial Cyr"/>
        <family val="2"/>
      </rPr>
      <t>2</t>
    </r>
    <r>
      <rPr>
        <b/>
        <sz val="8"/>
        <rFont val="Arial Cyr"/>
        <family val="2"/>
      </rPr>
      <t xml:space="preserve"> </t>
    </r>
    <r>
      <rPr>
        <b/>
        <vertAlign val="superscript"/>
        <sz val="8"/>
        <rFont val="Arial Cyr"/>
        <family val="2"/>
      </rPr>
      <t>о</t>
    </r>
    <r>
      <rPr>
        <b/>
        <sz val="8"/>
        <rFont val="Arial Cyr"/>
        <family val="2"/>
      </rPr>
      <t>С</t>
    </r>
  </si>
  <si>
    <r>
      <t>t</t>
    </r>
    <r>
      <rPr>
        <b/>
        <vertAlign val="subscript"/>
        <sz val="12"/>
        <color indexed="12"/>
        <rFont val="Arial Cyr"/>
        <family val="2"/>
      </rPr>
      <t>в.из</t>
    </r>
  </si>
  <si>
    <r>
      <t>о</t>
    </r>
    <r>
      <rPr>
        <sz val="9"/>
        <rFont val="Arial Cyr"/>
        <family val="2"/>
      </rPr>
      <t>С</t>
    </r>
  </si>
  <si>
    <r>
      <t>t</t>
    </r>
    <r>
      <rPr>
        <b/>
        <vertAlign val="subscript"/>
        <sz val="12"/>
        <color indexed="12"/>
        <rFont val="Arial Cyr"/>
        <family val="2"/>
      </rPr>
      <t>к</t>
    </r>
  </si>
  <si>
    <r>
      <t>t</t>
    </r>
    <r>
      <rPr>
        <b/>
        <vertAlign val="subscript"/>
        <sz val="12"/>
        <color indexed="10"/>
        <rFont val="Arial Cyr"/>
        <family val="2"/>
      </rPr>
      <t>в.из</t>
    </r>
  </si>
  <si>
    <r>
      <t>нормам (</t>
    </r>
    <r>
      <rPr>
        <b/>
        <sz val="10"/>
        <rFont val="Arial Cyr"/>
        <family val="0"/>
      </rPr>
      <t>таблица 2</t>
    </r>
    <r>
      <rPr>
        <sz val="10"/>
        <rFont val="Arial Cyr"/>
        <family val="0"/>
      </rPr>
      <t>).</t>
    </r>
  </si>
  <si>
    <r>
      <t>Средняя температура,</t>
    </r>
    <r>
      <rPr>
        <vertAlign val="superscript"/>
        <sz val="9"/>
        <rFont val="Arial Cyr"/>
        <family val="0"/>
      </rPr>
      <t xml:space="preserve"> о</t>
    </r>
    <r>
      <rPr>
        <sz val="9"/>
        <rFont val="Arial Cyr"/>
        <family val="0"/>
      </rPr>
      <t>С</t>
    </r>
  </si>
  <si>
    <r>
      <t xml:space="preserve">               </t>
    </r>
    <r>
      <rPr>
        <sz val="10"/>
        <color indexed="10"/>
        <rFont val="Arial Cyr"/>
        <family val="0"/>
      </rPr>
      <t>Толщина</t>
    </r>
    <r>
      <rPr>
        <sz val="10"/>
        <rFont val="Arial Cyr"/>
        <family val="0"/>
      </rPr>
      <t xml:space="preserve"> изоляционнной конструкции определяется по формуле -</t>
    </r>
  </si>
  <si>
    <r>
      <t xml:space="preserve">равной: </t>
    </r>
    <r>
      <rPr>
        <b/>
        <sz val="12"/>
        <color indexed="10"/>
        <rFont val="Arial Cyr"/>
        <family val="0"/>
      </rPr>
      <t xml:space="preserve">45 </t>
    </r>
    <r>
      <rPr>
        <b/>
        <vertAlign val="superscript"/>
        <sz val="12"/>
        <color indexed="10"/>
        <rFont val="Arial Cyr"/>
        <family val="0"/>
      </rPr>
      <t>о</t>
    </r>
    <r>
      <rPr>
        <b/>
        <sz val="12"/>
        <color indexed="10"/>
        <rFont val="Arial Cyr"/>
        <family val="0"/>
      </rPr>
      <t>С</t>
    </r>
    <r>
      <rPr>
        <sz val="10"/>
        <rFont val="Arial Cyr"/>
        <family val="2"/>
      </rPr>
      <t xml:space="preserve"> в закрытых рабочих помещениях, </t>
    </r>
    <r>
      <rPr>
        <b/>
        <sz val="12"/>
        <color indexed="10"/>
        <rFont val="Arial Cyr"/>
        <family val="0"/>
      </rPr>
      <t xml:space="preserve">60 </t>
    </r>
    <r>
      <rPr>
        <b/>
        <vertAlign val="superscript"/>
        <sz val="12"/>
        <color indexed="10"/>
        <rFont val="Arial Cyr"/>
        <family val="0"/>
      </rPr>
      <t>о</t>
    </r>
    <r>
      <rPr>
        <b/>
        <sz val="12"/>
        <color indexed="10"/>
        <rFont val="Arial Cyr"/>
        <family val="0"/>
      </rPr>
      <t>С</t>
    </r>
    <r>
      <rPr>
        <sz val="10"/>
        <rFont val="Arial Cyr"/>
        <family val="2"/>
      </rPr>
      <t xml:space="preserve">  на открытом воздухе.</t>
    </r>
  </si>
  <si>
    <r>
      <t>t</t>
    </r>
    <r>
      <rPr>
        <b/>
        <vertAlign val="subscript"/>
        <sz val="12"/>
        <color indexed="12"/>
        <rFont val="Arial Cyr"/>
        <family val="2"/>
      </rPr>
      <t>из</t>
    </r>
  </si>
  <si>
    <r>
      <t xml:space="preserve">(смотри </t>
    </r>
    <r>
      <rPr>
        <b/>
        <sz val="8"/>
        <rFont val="Arial Cyr"/>
        <family val="0"/>
      </rPr>
      <t>таблицу 2</t>
    </r>
    <r>
      <rPr>
        <sz val="8"/>
        <rFont val="Arial Cyr"/>
        <family val="2"/>
      </rPr>
      <t>)</t>
    </r>
  </si>
  <si>
    <t xml:space="preserve">  рекомендации по расчету тепловой изоляции трубопроводов</t>
  </si>
  <si>
    <r>
      <t>новых видов сверхтонких теплоизоляционных материалов</t>
    </r>
    <r>
      <rPr>
        <b/>
        <sz val="10"/>
        <color indexed="12"/>
        <rFont val="Arial Cyr"/>
        <family val="2"/>
      </rPr>
      <t xml:space="preserve"> </t>
    </r>
    <r>
      <rPr>
        <sz val="10"/>
        <rFont val="Arial Cyr"/>
        <family val="2"/>
      </rPr>
      <t>измеряется в пределах</t>
    </r>
  </si>
  <si>
    <t>нескольких милиметров. Следовательно целесообразно применение в расчетах</t>
  </si>
  <si>
    <t xml:space="preserve"> введение</t>
  </si>
  <si>
    <t xml:space="preserve"> тепловой изолятор</t>
  </si>
  <si>
    <t xml:space="preserve">               В качестве примера, для расчета толщины изоляционного слоя примем </t>
  </si>
  <si>
    <t>тепловая изоляция</t>
  </si>
  <si>
    <t xml:space="preserve"> воздух и температур в изоляции</t>
  </si>
  <si>
    <t xml:space="preserve"> Определение потерь тепла в окружающий</t>
  </si>
  <si>
    <t xml:space="preserve"> схема изоляции</t>
  </si>
  <si>
    <t xml:space="preserve">   Если заданы температура внутренней поверхности изоляционного слоя,</t>
  </si>
  <si>
    <t>1.</t>
  </si>
  <si>
    <t>теплопроводности изоляционного слоя.</t>
  </si>
  <si>
    <t>температура наружной поверхности изоляционного слоя, толщина и коэффициент</t>
  </si>
  <si>
    <r>
      <t xml:space="preserve">                               </t>
    </r>
    <r>
      <rPr>
        <b/>
        <sz val="14"/>
        <color indexed="10"/>
        <rFont val="Arial Cyr"/>
        <family val="0"/>
      </rPr>
      <t>q</t>
    </r>
    <r>
      <rPr>
        <b/>
        <sz val="14"/>
        <color indexed="12"/>
        <rFont val="Arial Cyr"/>
        <family val="2"/>
      </rPr>
      <t xml:space="preserve"> 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 ( t</t>
    </r>
    <r>
      <rPr>
        <b/>
        <vertAlign val="subscript"/>
        <sz val="14"/>
        <color indexed="12"/>
        <rFont val="Arial Cyr"/>
        <family val="2"/>
      </rPr>
      <t xml:space="preserve">в.из </t>
    </r>
    <r>
      <rPr>
        <b/>
        <sz val="14"/>
        <color indexed="12"/>
        <rFont val="Arial Cyr"/>
        <family val="2"/>
      </rPr>
      <t xml:space="preserve"> -  t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)  /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</t>
    </r>
  </si>
  <si>
    <t>2.</t>
  </si>
  <si>
    <r>
      <t xml:space="preserve">                        </t>
    </r>
    <r>
      <rPr>
        <b/>
        <sz val="14"/>
        <color indexed="10"/>
        <rFont val="Arial Cyr"/>
        <family val="0"/>
      </rPr>
      <t>q</t>
    </r>
    <r>
      <rPr>
        <b/>
        <sz val="14"/>
        <color indexed="12"/>
        <rFont val="Arial Cyr"/>
        <family val="2"/>
      </rPr>
      <t xml:space="preserve">  =  t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 / ( 1 /</t>
    </r>
    <r>
      <rPr>
        <b/>
        <sz val="14"/>
        <color indexed="12"/>
        <rFont val="Symbol"/>
        <family val="1"/>
      </rPr>
      <t xml:space="preserve"> 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</t>
    </r>
    <r>
      <rPr>
        <b/>
        <sz val="14"/>
        <color indexed="12"/>
        <rFont val="Symbol"/>
        <family val="1"/>
      </rPr>
      <t xml:space="preserve"> d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/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+ 1</t>
    </r>
    <r>
      <rPr>
        <b/>
        <sz val="14"/>
        <color indexed="12"/>
        <rFont val="Symbol"/>
        <family val="1"/>
      </rPr>
      <t xml:space="preserve"> / 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</t>
    </r>
    <r>
      <rPr>
        <b/>
        <sz val="14"/>
        <color indexed="12"/>
        <rFont val="Symbol"/>
        <family val="1"/>
      </rPr>
      <t xml:space="preserve">  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</si>
  <si>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>3.</t>
  </si>
  <si>
    <r>
      <t xml:space="preserve">                                         </t>
    </r>
    <r>
      <rPr>
        <b/>
        <sz val="14"/>
        <color indexed="10"/>
        <rFont val="Arial Cyr"/>
        <family val="0"/>
      </rPr>
      <t>q</t>
    </r>
    <r>
      <rPr>
        <b/>
        <sz val="14"/>
        <color indexed="12"/>
        <rFont val="Arial Cyr"/>
        <family val="2"/>
      </rPr>
      <t xml:space="preserve">   = 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 ( t</t>
    </r>
    <r>
      <rPr>
        <b/>
        <vertAlign val="subscript"/>
        <sz val="14"/>
        <color indexed="12"/>
        <rFont val="Arial Cyr"/>
        <family val="2"/>
      </rPr>
      <t>к</t>
    </r>
    <r>
      <rPr>
        <b/>
        <sz val="14"/>
        <color indexed="12"/>
        <rFont val="Arial Cyr"/>
        <family val="2"/>
      </rPr>
      <t xml:space="preserve">  -   t</t>
    </r>
    <r>
      <rPr>
        <b/>
        <vertAlign val="subscript"/>
        <sz val="14"/>
        <color indexed="12"/>
        <rFont val="Arial Cyr"/>
        <family val="2"/>
      </rPr>
      <t xml:space="preserve">н </t>
    </r>
    <r>
      <rPr>
        <b/>
        <sz val="14"/>
        <color indexed="12"/>
        <rFont val="Arial Cyr"/>
        <family val="2"/>
      </rPr>
      <t>)</t>
    </r>
  </si>
  <si>
    <r>
      <t xml:space="preserve">                                          </t>
    </r>
    <r>
      <rPr>
        <b/>
        <sz val="14"/>
        <color indexed="10"/>
        <rFont val="Arial Cyr"/>
        <family val="0"/>
      </rPr>
      <t>t</t>
    </r>
    <r>
      <rPr>
        <b/>
        <vertAlign val="subscript"/>
        <sz val="14"/>
        <color indexed="10"/>
        <rFont val="Arial Cyr"/>
        <family val="0"/>
      </rPr>
      <t>в.из</t>
    </r>
    <r>
      <rPr>
        <b/>
        <sz val="14"/>
        <color indexed="12"/>
        <rFont val="Arial Cyr"/>
        <family val="2"/>
      </rPr>
      <t xml:space="preserve">  =   t  -  q  / 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</t>
    </r>
  </si>
  <si>
    <t>поверхности изоляционного слоя определяют по формуле -</t>
  </si>
  <si>
    <t xml:space="preserve">   При известных частных термических сопротивлениях температуру внутренней </t>
  </si>
  <si>
    <t>4.</t>
  </si>
  <si>
    <r>
      <t xml:space="preserve"> </t>
    </r>
    <r>
      <rPr>
        <b/>
        <sz val="10"/>
        <color indexed="9"/>
        <rFont val="Arial Cyr"/>
        <family val="0"/>
      </rPr>
      <t>Определение толщины изоляционного слоя</t>
    </r>
  </si>
  <si>
    <t xml:space="preserve"> по заданной потере тепла</t>
  </si>
  <si>
    <r>
      <t xml:space="preserve">                     </t>
    </r>
    <r>
      <rPr>
        <b/>
        <sz val="14"/>
        <color indexed="10"/>
        <rFont val="Symbol"/>
        <family val="1"/>
      </rPr>
      <t>d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 [ ( t - t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 / q   -   ( 1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в</t>
    </r>
    <r>
      <rPr>
        <b/>
        <sz val="14"/>
        <color indexed="12"/>
        <rFont val="Arial Cyr"/>
        <family val="2"/>
      </rPr>
      <t xml:space="preserve"> + 1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2"/>
      </rPr>
      <t>н</t>
    </r>
    <r>
      <rPr>
        <b/>
        <sz val="14"/>
        <color indexed="12"/>
        <rFont val="Arial Cyr"/>
        <family val="2"/>
      </rPr>
      <t xml:space="preserve"> ) ]</t>
    </r>
  </si>
  <si>
    <r>
      <t>d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0"/>
        <rFont val="Symbol"/>
        <family val="1"/>
      </rPr>
      <t xml:space="preserve"> </t>
    </r>
  </si>
  <si>
    <t xml:space="preserve"> по заданной температуре на поверхности изоляции</t>
  </si>
  <si>
    <r>
      <t xml:space="preserve">                              </t>
    </r>
    <r>
      <rPr>
        <b/>
        <sz val="14"/>
        <color indexed="10"/>
        <rFont val="Symbol"/>
        <family val="1"/>
      </rPr>
      <t>d</t>
    </r>
    <r>
      <rPr>
        <b/>
        <vertAlign val="subscript"/>
        <sz val="14"/>
        <color indexed="10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=</t>
    </r>
    <r>
      <rPr>
        <b/>
        <sz val="14"/>
        <color indexed="12"/>
        <rFont val="Symbol"/>
        <family val="1"/>
      </rPr>
      <t xml:space="preserve"> l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 xml:space="preserve"> (t</t>
    </r>
    <r>
      <rPr>
        <b/>
        <vertAlign val="subscript"/>
        <sz val="14"/>
        <color indexed="12"/>
        <rFont val="Arial Cyr"/>
        <family val="0"/>
      </rPr>
      <t>в из</t>
    </r>
    <r>
      <rPr>
        <b/>
        <sz val="14"/>
        <color indexed="12"/>
        <rFont val="Arial Cyr"/>
        <family val="2"/>
      </rPr>
      <t xml:space="preserve"> - t</t>
    </r>
    <r>
      <rPr>
        <b/>
        <vertAlign val="subscript"/>
        <sz val="14"/>
        <color indexed="12"/>
        <rFont val="Arial Cyr"/>
        <family val="2"/>
      </rPr>
      <t>из</t>
    </r>
    <r>
      <rPr>
        <b/>
        <sz val="14"/>
        <color indexed="12"/>
        <rFont val="Arial Cyr"/>
        <family val="2"/>
      </rPr>
      <t>)</t>
    </r>
    <r>
      <rPr>
        <b/>
        <sz val="14"/>
        <color indexed="12"/>
        <rFont val="Symbol"/>
        <family val="1"/>
      </rPr>
      <t xml:space="preserve"> / </t>
    </r>
    <r>
      <rPr>
        <b/>
        <sz val="14"/>
        <color indexed="12"/>
        <rFont val="Arial"/>
        <family val="2"/>
      </rPr>
      <t>q</t>
    </r>
    <r>
      <rPr>
        <b/>
        <sz val="14"/>
        <color indexed="12"/>
        <rFont val="Symbol"/>
        <family val="1"/>
      </rPr>
      <t xml:space="preserve">       </t>
    </r>
    <r>
      <rPr>
        <b/>
        <sz val="14"/>
        <color indexed="12"/>
        <rFont val="Arial Cyr"/>
        <family val="2"/>
      </rPr>
      <t xml:space="preserve"> </t>
    </r>
    <r>
      <rPr>
        <b/>
        <sz val="14"/>
        <color indexed="12"/>
        <rFont val="Symbol"/>
        <family val="1"/>
      </rPr>
      <t xml:space="preserve"> </t>
    </r>
  </si>
  <si>
    <t xml:space="preserve">  рекомендации по расчету тепловой изоляции стен зданий и сооружений</t>
  </si>
  <si>
    <t>температура окружающего воздуха.</t>
  </si>
  <si>
    <t xml:space="preserve">    Если заданы температура на поверхности изоляционной конструкции и</t>
  </si>
  <si>
    <t>толщина и коэффициент теплопроводности изоляционого слоя.</t>
  </si>
  <si>
    <t xml:space="preserve">   Если задана температура теплоносителя, температура окружающего воздуха,</t>
  </si>
  <si>
    <t xml:space="preserve">                           постановки опыта и расчета коэффициента</t>
  </si>
  <si>
    <t xml:space="preserve">                                 тепловых изоляционных материалов,</t>
  </si>
  <si>
    <t xml:space="preserve">             методические рекомендации по теплотехническим расчетам</t>
  </si>
  <si>
    <t xml:space="preserve">                                           М Е Т О Д </t>
  </si>
  <si>
    <t xml:space="preserve">                                     М Е Т О Д </t>
  </si>
  <si>
    <t xml:space="preserve">           УТВЕРЖДАЮ :</t>
  </si>
  <si>
    <t xml:space="preserve">            Расчеты толщины применяемой тепловой изоляции на ограждающих</t>
  </si>
  <si>
    <t>конструкциях зданий проводятся на определении сопротивления теплопередаче</t>
  </si>
  <si>
    <t>ограждающих конструкций. Минимальное значение сопротивления теплопередаче</t>
  </si>
  <si>
    <t>для зданий, строительство которых начинается с 1 января 2000 года и для вновь</t>
  </si>
  <si>
    <t>строящихся зданий определяется по таблице 1б* СНиП II-3-79*</t>
  </si>
  <si>
    <t xml:space="preserve">  например</t>
  </si>
  <si>
    <t>Астрахань</t>
  </si>
  <si>
    <t>Мурманск</t>
  </si>
  <si>
    <t>стены</t>
  </si>
  <si>
    <t>покрытия</t>
  </si>
  <si>
    <t xml:space="preserve"> город</t>
  </si>
  <si>
    <t xml:space="preserve">         жилые здания</t>
  </si>
  <si>
    <t xml:space="preserve">    общественные здания</t>
  </si>
  <si>
    <t xml:space="preserve">1. </t>
  </si>
  <si>
    <t xml:space="preserve">  город Краснознаменск, Московская область.</t>
  </si>
  <si>
    <t xml:space="preserve">  стена здания - красный сплошной кирпич - 510 мм, </t>
  </si>
  <si>
    <t xml:space="preserve">2. </t>
  </si>
  <si>
    <t xml:space="preserve">  сторон по 20 мм</t>
  </si>
  <si>
    <t xml:space="preserve">  штукатурка цементно-песчаным раствором с двух</t>
  </si>
  <si>
    <r>
      <t xml:space="preserve">         </t>
    </r>
    <r>
      <rPr>
        <b/>
        <sz val="14"/>
        <color indexed="10"/>
        <rFont val="Arial Cyr"/>
        <family val="0"/>
      </rPr>
      <t>R</t>
    </r>
    <r>
      <rPr>
        <b/>
        <vertAlign val="subscript"/>
        <sz val="14"/>
        <color indexed="10"/>
        <rFont val="Arial Cyr"/>
        <family val="0"/>
      </rPr>
      <t>o</t>
    </r>
    <r>
      <rPr>
        <b/>
        <sz val="14"/>
        <color indexed="12"/>
        <rFont val="Arial Cyr"/>
        <family val="0"/>
      </rPr>
      <t xml:space="preserve">  = 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в</t>
    </r>
    <r>
      <rPr>
        <b/>
        <sz val="14"/>
        <color indexed="12"/>
        <rFont val="Arial Cyr"/>
        <family val="0"/>
      </rPr>
      <t xml:space="preserve">  + 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 +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 +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 + 1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н</t>
    </r>
  </si>
  <si>
    <r>
      <t>R</t>
    </r>
    <r>
      <rPr>
        <b/>
        <vertAlign val="subscript"/>
        <sz val="14"/>
        <color indexed="10"/>
        <rFont val="Arial Cyr"/>
        <family val="0"/>
      </rPr>
      <t>o</t>
    </r>
  </si>
  <si>
    <r>
      <t>d</t>
    </r>
    <r>
      <rPr>
        <b/>
        <vertAlign val="subscript"/>
        <sz val="12"/>
        <color indexed="12"/>
        <rFont val="Arial Cyr"/>
        <family val="2"/>
      </rPr>
      <t>1</t>
    </r>
  </si>
  <si>
    <r>
      <t>l</t>
    </r>
    <r>
      <rPr>
        <b/>
        <vertAlign val="subscript"/>
        <sz val="12"/>
        <color indexed="12"/>
        <rFont val="Arial Cyr"/>
        <family val="2"/>
      </rPr>
      <t>1</t>
    </r>
    <r>
      <rPr>
        <b/>
        <sz val="12"/>
        <color indexed="12"/>
        <rFont val="Symbol"/>
        <family val="1"/>
      </rPr>
      <t xml:space="preserve"> </t>
    </r>
  </si>
  <si>
    <r>
      <t>d</t>
    </r>
    <r>
      <rPr>
        <b/>
        <vertAlign val="subscript"/>
        <sz val="12"/>
        <color indexed="12"/>
        <rFont val="Arial Cyr"/>
        <family val="2"/>
      </rPr>
      <t>2</t>
    </r>
  </si>
  <si>
    <r>
      <t>l</t>
    </r>
    <r>
      <rPr>
        <b/>
        <vertAlign val="subscript"/>
        <sz val="12"/>
        <color indexed="12"/>
        <rFont val="Arial Cyr"/>
        <family val="2"/>
      </rPr>
      <t>2</t>
    </r>
  </si>
  <si>
    <t xml:space="preserve">              Существующее сопротивление теплопередаче данной стены</t>
  </si>
  <si>
    <t>сопротивление теплопередаче</t>
  </si>
  <si>
    <r>
      <t xml:space="preserve">Вт / м </t>
    </r>
    <r>
      <rPr>
        <vertAlign val="superscript"/>
        <sz val="9"/>
        <rFont val="Arial Cyr"/>
        <family val="2"/>
      </rPr>
      <t>о</t>
    </r>
    <r>
      <rPr>
        <sz val="9"/>
        <rFont val="Arial Cyr"/>
        <family val="2"/>
      </rPr>
      <t>С</t>
    </r>
  </si>
  <si>
    <r>
      <t>t</t>
    </r>
    <r>
      <rPr>
        <b/>
        <vertAlign val="subscript"/>
        <sz val="12"/>
        <color indexed="9"/>
        <rFont val="Arial Cyr"/>
        <family val="0"/>
      </rPr>
      <t>в</t>
    </r>
  </si>
  <si>
    <r>
      <t>t</t>
    </r>
    <r>
      <rPr>
        <b/>
        <vertAlign val="subscript"/>
        <sz val="12"/>
        <color indexed="9"/>
        <rFont val="Arial Cyr"/>
        <family val="0"/>
      </rPr>
      <t>1</t>
    </r>
  </si>
  <si>
    <r>
      <t>t</t>
    </r>
    <r>
      <rPr>
        <b/>
        <vertAlign val="subscript"/>
        <sz val="12"/>
        <color indexed="9"/>
        <rFont val="Arial Cyr"/>
        <family val="0"/>
      </rPr>
      <t>2</t>
    </r>
  </si>
  <si>
    <r>
      <t>t</t>
    </r>
    <r>
      <rPr>
        <b/>
        <vertAlign val="subscript"/>
        <sz val="12"/>
        <color indexed="9"/>
        <rFont val="Arial Cyr"/>
        <family val="0"/>
      </rPr>
      <t>3</t>
    </r>
  </si>
  <si>
    <r>
      <t>t</t>
    </r>
    <r>
      <rPr>
        <b/>
        <vertAlign val="subscript"/>
        <sz val="12"/>
        <color indexed="9"/>
        <rFont val="Arial Cyr"/>
        <family val="0"/>
      </rPr>
      <t>4</t>
    </r>
  </si>
  <si>
    <r>
      <t>t</t>
    </r>
    <r>
      <rPr>
        <b/>
        <vertAlign val="subscript"/>
        <sz val="12"/>
        <color indexed="9"/>
        <rFont val="Arial Cyr"/>
        <family val="0"/>
      </rPr>
      <t>5</t>
    </r>
  </si>
  <si>
    <r>
      <t>t</t>
    </r>
    <r>
      <rPr>
        <b/>
        <vertAlign val="subscript"/>
        <sz val="12"/>
        <color indexed="9"/>
        <rFont val="Arial Cyr"/>
        <family val="0"/>
      </rPr>
      <t>6</t>
    </r>
  </si>
  <si>
    <r>
      <t>t</t>
    </r>
    <r>
      <rPr>
        <b/>
        <vertAlign val="subscript"/>
        <sz val="12"/>
        <color indexed="9"/>
        <rFont val="Arial Cyr"/>
        <family val="0"/>
      </rPr>
      <t>н</t>
    </r>
  </si>
  <si>
    <t>или нестационарным методом (ГОСТ 7076-99, ГОСТ 30732-2001).</t>
  </si>
  <si>
    <t>теплопроводности однако, ни один из них не подходит для определения</t>
  </si>
  <si>
    <r>
      <t xml:space="preserve">  при эксплуатации объектов с температурой от </t>
    </r>
    <r>
      <rPr>
        <b/>
        <sz val="9"/>
        <color indexed="10"/>
        <rFont val="Arial Cyr"/>
        <family val="0"/>
      </rPr>
      <t xml:space="preserve">минус 43 </t>
    </r>
    <r>
      <rPr>
        <b/>
        <vertAlign val="superscript"/>
        <sz val="9"/>
        <color indexed="10"/>
        <rFont val="Arial Cyr"/>
        <family val="0"/>
      </rPr>
      <t>о</t>
    </r>
    <r>
      <rPr>
        <b/>
        <sz val="9"/>
        <color indexed="10"/>
        <rFont val="Arial Cyr"/>
        <family val="0"/>
      </rPr>
      <t>С</t>
    </r>
    <r>
      <rPr>
        <sz val="9"/>
        <rFont val="Arial Cyr"/>
        <family val="2"/>
      </rPr>
      <t xml:space="preserve"> до </t>
    </r>
    <r>
      <rPr>
        <b/>
        <sz val="9"/>
        <color indexed="10"/>
        <rFont val="Arial Cyr"/>
        <family val="0"/>
      </rPr>
      <t xml:space="preserve">плюс 260 </t>
    </r>
    <r>
      <rPr>
        <b/>
        <vertAlign val="superscript"/>
        <sz val="9"/>
        <color indexed="10"/>
        <rFont val="Arial Cyr"/>
        <family val="0"/>
      </rPr>
      <t>о</t>
    </r>
    <r>
      <rPr>
        <b/>
        <sz val="9"/>
        <color indexed="10"/>
        <rFont val="Arial Cyr"/>
        <family val="0"/>
      </rPr>
      <t>С</t>
    </r>
    <r>
      <rPr>
        <sz val="9"/>
        <rFont val="Arial Cyr"/>
        <family val="2"/>
      </rPr>
      <t xml:space="preserve">. </t>
    </r>
  </si>
  <si>
    <t>между собой металлическими пластинами.</t>
  </si>
  <si>
    <t>2. Изолятор установлен между металлическими пластинами.</t>
  </si>
  <si>
    <t>меньше температуры воздуха камеры № 1. Следовательно, тепловые потери в</t>
  </si>
  <si>
    <t>для камеры № 1 -</t>
  </si>
  <si>
    <t xml:space="preserve">         Термическое сопротивление изоляционной стенки состоит из термического</t>
  </si>
  <si>
    <t>коэф.тепловосприятия стенки</t>
  </si>
  <si>
    <t>толщина стенки</t>
  </si>
  <si>
    <t>коэффициент теплопроводности стенки</t>
  </si>
  <si>
    <t>коэффициенты теплоотдачи и тепловосприятия изоляции.</t>
  </si>
  <si>
    <t xml:space="preserve">         В опыте № 2 изолятор установлен между металлическими пластинами. </t>
  </si>
  <si>
    <r>
      <t>Цель опыта</t>
    </r>
    <r>
      <rPr>
        <sz val="10"/>
        <rFont val="Arial Cyr"/>
        <family val="2"/>
      </rPr>
      <t xml:space="preserve"> - определение коэффициента теплопроводности тестируемого</t>
    </r>
  </si>
  <si>
    <r>
      <t>Цель опыта</t>
    </r>
    <r>
      <rPr>
        <sz val="10"/>
        <rFont val="Arial Cyr"/>
        <family val="2"/>
      </rPr>
      <t xml:space="preserve"> - определение коэффициента теплоотдачи тестируемого</t>
    </r>
  </si>
  <si>
    <r>
      <t>Цель опыта</t>
    </r>
    <r>
      <rPr>
        <sz val="10"/>
        <rFont val="Arial Cyr"/>
        <family val="2"/>
      </rPr>
      <t xml:space="preserve"> - определение коэффициента тепловосприятия тестируемого</t>
    </r>
  </si>
  <si>
    <t xml:space="preserve">       Результаты замера температур во всех опытах сведены в таблицы.</t>
  </si>
  <si>
    <t xml:space="preserve">        Результаты проведенных испытаний позволяют сделать следующий вывод -</t>
  </si>
  <si>
    <t xml:space="preserve">рекомендации по расчету тепловой изоляции. </t>
  </si>
  <si>
    <t xml:space="preserve">        На основе полученных данных в приложении приведены методические</t>
  </si>
  <si>
    <t>"Теплофизические Свойства", на основании которой сделан вывод по всем опытам.</t>
  </si>
  <si>
    <t xml:space="preserve">       Итоговые данные теплотехнических расчетов сведены в единую таблицу</t>
  </si>
  <si>
    <r>
      <t>Вт / 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</t>
    </r>
    <r>
      <rPr>
        <vertAlign val="superscript"/>
        <sz val="9"/>
        <rFont val="Arial Cyr"/>
        <family val="2"/>
      </rPr>
      <t>о</t>
    </r>
    <r>
      <rPr>
        <sz val="9"/>
        <rFont val="Arial Cyr"/>
        <family val="2"/>
      </rPr>
      <t>С</t>
    </r>
  </si>
  <si>
    <t>толщина штукатурки</t>
  </si>
  <si>
    <t>коэффициент теплопроводности штукатурки</t>
  </si>
  <si>
    <r>
      <t>d</t>
    </r>
    <r>
      <rPr>
        <b/>
        <vertAlign val="subscript"/>
        <sz val="12"/>
        <color indexed="12"/>
        <rFont val="Arial Cyr"/>
        <family val="2"/>
      </rPr>
      <t>3</t>
    </r>
  </si>
  <si>
    <r>
      <t>l</t>
    </r>
    <r>
      <rPr>
        <b/>
        <vertAlign val="subscript"/>
        <sz val="12"/>
        <color indexed="12"/>
        <rFont val="Arial Cyr"/>
        <family val="2"/>
      </rPr>
      <t>3</t>
    </r>
  </si>
  <si>
    <t>СНиП II-3-79* табл. 4*</t>
  </si>
  <si>
    <r>
      <t>м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</t>
    </r>
    <r>
      <rPr>
        <vertAlign val="superscript"/>
        <sz val="9"/>
        <rFont val="Arial Cyr"/>
        <family val="0"/>
      </rPr>
      <t>о</t>
    </r>
    <r>
      <rPr>
        <sz val="9"/>
        <rFont val="Arial Cyr"/>
        <family val="2"/>
      </rPr>
      <t>С / Вт</t>
    </r>
  </si>
  <si>
    <r>
      <t xml:space="preserve">                                 ГСОП </t>
    </r>
    <r>
      <rPr>
        <b/>
        <sz val="12"/>
        <color indexed="12"/>
        <rFont val="Arial Cyr"/>
        <family val="0"/>
      </rPr>
      <t xml:space="preserve"> =  ( t</t>
    </r>
    <r>
      <rPr>
        <b/>
        <vertAlign val="subscript"/>
        <sz val="12"/>
        <color indexed="12"/>
        <rFont val="Arial Cyr"/>
        <family val="0"/>
      </rPr>
      <t>в</t>
    </r>
    <r>
      <rPr>
        <b/>
        <sz val="12"/>
        <color indexed="12"/>
        <rFont val="Arial Cyr"/>
        <family val="0"/>
      </rPr>
      <t xml:space="preserve">  -  t</t>
    </r>
    <r>
      <rPr>
        <b/>
        <vertAlign val="subscript"/>
        <sz val="12"/>
        <color indexed="12"/>
        <rFont val="Arial Cyr"/>
        <family val="0"/>
      </rPr>
      <t>оп</t>
    </r>
    <r>
      <rPr>
        <b/>
        <sz val="12"/>
        <color indexed="12"/>
        <rFont val="Arial Cyr"/>
        <family val="0"/>
      </rPr>
      <t xml:space="preserve"> ) Z</t>
    </r>
    <r>
      <rPr>
        <b/>
        <vertAlign val="subscript"/>
        <sz val="12"/>
        <color indexed="12"/>
        <rFont val="Arial Cyr"/>
        <family val="0"/>
      </rPr>
      <t>оп</t>
    </r>
  </si>
  <si>
    <r>
      <t xml:space="preserve">             Определяем градусо-сутки отопительного периода (</t>
    </r>
    <r>
      <rPr>
        <b/>
        <sz val="12"/>
        <color indexed="10"/>
        <rFont val="Arial Cyr"/>
        <family val="0"/>
      </rPr>
      <t>ГСОП</t>
    </r>
    <r>
      <rPr>
        <sz val="10"/>
        <rFont val="Arial Cyr"/>
        <family val="0"/>
      </rPr>
      <t>)</t>
    </r>
  </si>
  <si>
    <r>
      <t>t</t>
    </r>
    <r>
      <rPr>
        <b/>
        <vertAlign val="subscript"/>
        <sz val="12"/>
        <color indexed="12"/>
        <rFont val="Arial Cyr"/>
        <family val="2"/>
      </rPr>
      <t>оп</t>
    </r>
  </si>
  <si>
    <r>
      <t>Z</t>
    </r>
    <r>
      <rPr>
        <b/>
        <vertAlign val="subscript"/>
        <sz val="12"/>
        <color indexed="12"/>
        <rFont val="Arial Cyr"/>
        <family val="2"/>
      </rPr>
      <t>оп</t>
    </r>
  </si>
  <si>
    <t>расчетная температура внутреннего воздуха</t>
  </si>
  <si>
    <t>средняя температура отопительного периода</t>
  </si>
  <si>
    <t>продолжение отопительного периода</t>
  </si>
  <si>
    <t>(СНиП 23-01-99 табл. 1  для Москвы)</t>
  </si>
  <si>
    <t>суток</t>
  </si>
  <si>
    <r>
      <t>о</t>
    </r>
    <r>
      <rPr>
        <sz val="10"/>
        <rFont val="Arial Cyr"/>
        <family val="0"/>
      </rPr>
      <t>С</t>
    </r>
  </si>
  <si>
    <t>ГСОП</t>
  </si>
  <si>
    <t>градусо-сутки отопительного периода</t>
  </si>
  <si>
    <r>
      <t>о</t>
    </r>
    <r>
      <rPr>
        <sz val="10"/>
        <rFont val="Arial Cyr"/>
        <family val="0"/>
      </rPr>
      <t>С сутки</t>
    </r>
  </si>
  <si>
    <t xml:space="preserve">             Согласно СНиП II-3-79* табл. 1 требуемое полное термическое сопротивление</t>
  </si>
  <si>
    <t>ограждающей конструкции для Московской области составляет -</t>
  </si>
  <si>
    <r>
      <t xml:space="preserve">                             </t>
    </r>
    <r>
      <rPr>
        <b/>
        <sz val="14"/>
        <color indexed="10"/>
        <rFont val="Arial Cyr"/>
        <family val="0"/>
      </rPr>
      <t>R</t>
    </r>
    <r>
      <rPr>
        <b/>
        <vertAlign val="subscript"/>
        <sz val="14"/>
        <color indexed="10"/>
        <rFont val="Arial Cyr"/>
        <family val="0"/>
      </rPr>
      <t>o</t>
    </r>
    <r>
      <rPr>
        <b/>
        <vertAlign val="superscript"/>
        <sz val="14"/>
        <color indexed="10"/>
        <rFont val="Arial Cyr"/>
        <family val="0"/>
      </rPr>
      <t>тр</t>
    </r>
    <r>
      <rPr>
        <b/>
        <sz val="14"/>
        <color indexed="12"/>
        <rFont val="Arial Cyr"/>
        <family val="0"/>
      </rPr>
      <t xml:space="preserve">  =  </t>
    </r>
  </si>
  <si>
    <r>
      <t xml:space="preserve">                                         R</t>
    </r>
    <r>
      <rPr>
        <b/>
        <vertAlign val="subscript"/>
        <sz val="14"/>
        <color indexed="12"/>
        <rFont val="Arial Cyr"/>
        <family val="0"/>
      </rPr>
      <t>o</t>
    </r>
    <r>
      <rPr>
        <b/>
        <vertAlign val="superscript"/>
        <sz val="14"/>
        <color indexed="12"/>
        <rFont val="Arial Cyr"/>
        <family val="0"/>
      </rPr>
      <t>тр</t>
    </r>
    <r>
      <rPr>
        <b/>
        <sz val="14"/>
        <color indexed="12"/>
        <rFont val="Arial Cyr"/>
        <family val="0"/>
      </rPr>
      <t xml:space="preserve"> -  R</t>
    </r>
    <r>
      <rPr>
        <b/>
        <vertAlign val="subscript"/>
        <sz val="14"/>
        <color indexed="12"/>
        <rFont val="Arial Cyr"/>
        <family val="0"/>
      </rPr>
      <t>o</t>
    </r>
    <r>
      <rPr>
        <b/>
        <sz val="14"/>
        <color indexed="12"/>
        <rFont val="Arial Cyr"/>
        <family val="0"/>
      </rPr>
      <t xml:space="preserve">  =  </t>
    </r>
  </si>
  <si>
    <t xml:space="preserve"> схема конструкции стены</t>
  </si>
  <si>
    <t xml:space="preserve">             Следовательно необходимо увеличить термическое сопротивление стены на -</t>
  </si>
  <si>
    <r>
      <t xml:space="preserve"> </t>
    </r>
    <r>
      <rPr>
        <b/>
        <sz val="10"/>
        <color indexed="9"/>
        <rFont val="Arial Cyr"/>
        <family val="0"/>
      </rPr>
      <t>Определение термического сопротивления стены</t>
    </r>
  </si>
  <si>
    <t xml:space="preserve">             Определяем толщину изоляционного слоя -</t>
  </si>
  <si>
    <r>
      <t>d</t>
    </r>
    <r>
      <rPr>
        <b/>
        <vertAlign val="subscript"/>
        <sz val="16"/>
        <color indexed="10"/>
        <rFont val="Arial Cyr"/>
        <family val="2"/>
      </rPr>
      <t>из</t>
    </r>
  </si>
  <si>
    <r>
      <t>a</t>
    </r>
    <r>
      <rPr>
        <b/>
        <vertAlign val="subscript"/>
        <sz val="12"/>
        <color indexed="12"/>
        <rFont val="Arial Cyr"/>
        <family val="2"/>
      </rPr>
      <t>в из</t>
    </r>
  </si>
  <si>
    <t>коэф.тепловосприятия изоляции</t>
  </si>
  <si>
    <t>толщина изоляционного слоя</t>
  </si>
  <si>
    <r>
      <t xml:space="preserve">      </t>
    </r>
    <r>
      <rPr>
        <b/>
        <sz val="16"/>
        <color indexed="10"/>
        <rFont val="Symbol"/>
        <family val="1"/>
      </rPr>
      <t>d</t>
    </r>
    <r>
      <rPr>
        <b/>
        <vertAlign val="subscript"/>
        <sz val="16"/>
        <color indexed="10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(R</t>
    </r>
    <r>
      <rPr>
        <b/>
        <vertAlign val="subscript"/>
        <sz val="14"/>
        <color indexed="12"/>
        <rFont val="Arial Cyr"/>
        <family val="0"/>
      </rPr>
      <t>o</t>
    </r>
    <r>
      <rPr>
        <b/>
        <vertAlign val="superscript"/>
        <sz val="14"/>
        <color indexed="12"/>
        <rFont val="Arial Cyr"/>
        <family val="0"/>
      </rPr>
      <t>тр</t>
    </r>
    <r>
      <rPr>
        <b/>
        <sz val="14"/>
        <color indexed="12"/>
        <rFont val="Arial Cyr"/>
        <family val="0"/>
      </rPr>
      <t xml:space="preserve">  - 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в из</t>
    </r>
    <r>
      <rPr>
        <b/>
        <sz val="14"/>
        <color indexed="12"/>
        <rFont val="Arial Cyr"/>
        <family val="0"/>
      </rPr>
      <t xml:space="preserve">  - 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 - 1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н</t>
    </r>
    <r>
      <rPr>
        <b/>
        <sz val="14"/>
        <color indexed="12"/>
        <rFont val="Arial Cyr"/>
        <family val="0"/>
      </rPr>
      <t>)</t>
    </r>
    <r>
      <rPr>
        <b/>
        <vertAlign val="subscript"/>
        <sz val="14"/>
        <color indexed="12"/>
        <rFont val="Arial Cyr"/>
        <family val="0"/>
      </rPr>
      <t xml:space="preserve"> </t>
    </r>
  </si>
  <si>
    <r>
      <t xml:space="preserve">      </t>
    </r>
    <r>
      <rPr>
        <b/>
        <sz val="16"/>
        <color indexed="10"/>
        <rFont val="Symbol"/>
        <family val="1"/>
      </rPr>
      <t>d</t>
    </r>
    <r>
      <rPr>
        <b/>
        <vertAlign val="subscript"/>
        <sz val="16"/>
        <color indexed="10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(R</t>
    </r>
    <r>
      <rPr>
        <b/>
        <vertAlign val="subscript"/>
        <sz val="14"/>
        <color indexed="12"/>
        <rFont val="Arial Cyr"/>
        <family val="0"/>
      </rPr>
      <t>o</t>
    </r>
    <r>
      <rPr>
        <b/>
        <vertAlign val="superscript"/>
        <sz val="14"/>
        <color indexed="12"/>
        <rFont val="Arial Cyr"/>
        <family val="0"/>
      </rPr>
      <t>тр</t>
    </r>
    <r>
      <rPr>
        <b/>
        <sz val="14"/>
        <color indexed="12"/>
        <rFont val="Arial Cyr"/>
        <family val="0"/>
      </rPr>
      <t xml:space="preserve">  - 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в</t>
    </r>
    <r>
      <rPr>
        <b/>
        <sz val="14"/>
        <color indexed="12"/>
        <rFont val="Arial Cyr"/>
        <family val="0"/>
      </rPr>
      <t xml:space="preserve">  - 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 - 1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н из</t>
    </r>
    <r>
      <rPr>
        <b/>
        <sz val="14"/>
        <color indexed="12"/>
        <rFont val="Arial Cyr"/>
        <family val="0"/>
      </rPr>
      <t>)</t>
    </r>
    <r>
      <rPr>
        <b/>
        <vertAlign val="subscript"/>
        <sz val="14"/>
        <color indexed="12"/>
        <rFont val="Arial Cyr"/>
        <family val="0"/>
      </rPr>
      <t xml:space="preserve"> </t>
    </r>
  </si>
  <si>
    <r>
      <t>a</t>
    </r>
    <r>
      <rPr>
        <b/>
        <vertAlign val="subscript"/>
        <sz val="12"/>
        <color indexed="12"/>
        <rFont val="Arial Cyr"/>
        <family val="2"/>
      </rPr>
      <t>н из</t>
    </r>
  </si>
  <si>
    <t>коэф.теплоотдачи изоляции</t>
  </si>
  <si>
    <t xml:space="preserve">3. </t>
  </si>
  <si>
    <r>
      <t xml:space="preserve"> Тепловая изоляция выполняется </t>
    </r>
    <r>
      <rPr>
        <b/>
        <sz val="10"/>
        <color indexed="10"/>
        <rFont val="Arial Cyr"/>
        <family val="0"/>
      </rPr>
      <t>внутри</t>
    </r>
    <r>
      <rPr>
        <sz val="10"/>
        <rFont val="Arial Cyr"/>
        <family val="0"/>
      </rPr>
      <t xml:space="preserve"> и </t>
    </r>
    <r>
      <rPr>
        <b/>
        <sz val="10"/>
        <color indexed="10"/>
        <rFont val="Arial Cyr"/>
        <family val="0"/>
      </rPr>
      <t>снаружи</t>
    </r>
    <r>
      <rPr>
        <sz val="10"/>
        <rFont val="Arial Cyr"/>
        <family val="0"/>
      </rPr>
      <t xml:space="preserve"> помещения.</t>
    </r>
  </si>
  <si>
    <r>
      <t xml:space="preserve"> Тепловая изоляция выполняется </t>
    </r>
    <r>
      <rPr>
        <b/>
        <sz val="10"/>
        <color indexed="10"/>
        <rFont val="Arial Cyr"/>
        <family val="0"/>
      </rPr>
      <t>снаружи</t>
    </r>
    <r>
      <rPr>
        <sz val="10"/>
        <rFont val="Arial Cyr"/>
        <family val="0"/>
      </rPr>
      <t xml:space="preserve"> помещения.</t>
    </r>
  </si>
  <si>
    <r>
      <t xml:space="preserve"> Тепловая изоляция выполняется </t>
    </r>
    <r>
      <rPr>
        <b/>
        <sz val="10"/>
        <color indexed="10"/>
        <rFont val="Arial Cyr"/>
        <family val="0"/>
      </rPr>
      <t>внутри</t>
    </r>
    <r>
      <rPr>
        <sz val="10"/>
        <rFont val="Arial Cyr"/>
        <family val="0"/>
      </rPr>
      <t xml:space="preserve"> помещения.</t>
    </r>
  </si>
  <si>
    <r>
      <t>d</t>
    </r>
    <r>
      <rPr>
        <b/>
        <vertAlign val="subscript"/>
        <sz val="16"/>
        <color indexed="10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= 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из</t>
    </r>
    <r>
      <rPr>
        <b/>
        <sz val="14"/>
        <color indexed="12"/>
        <rFont val="Arial Cyr"/>
        <family val="0"/>
      </rPr>
      <t xml:space="preserve"> (R</t>
    </r>
    <r>
      <rPr>
        <b/>
        <vertAlign val="subscript"/>
        <sz val="14"/>
        <color indexed="12"/>
        <rFont val="Arial Cyr"/>
        <family val="0"/>
      </rPr>
      <t>o</t>
    </r>
    <r>
      <rPr>
        <b/>
        <vertAlign val="superscript"/>
        <sz val="14"/>
        <color indexed="12"/>
        <rFont val="Arial Cyr"/>
        <family val="0"/>
      </rPr>
      <t>тр</t>
    </r>
    <r>
      <rPr>
        <b/>
        <sz val="14"/>
        <color indexed="12"/>
        <rFont val="Arial Cyr"/>
        <family val="0"/>
      </rPr>
      <t xml:space="preserve">  - 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в из</t>
    </r>
    <r>
      <rPr>
        <b/>
        <sz val="14"/>
        <color indexed="12"/>
        <rFont val="Arial Cyr"/>
        <family val="0"/>
      </rPr>
      <t xml:space="preserve">  - 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1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2</t>
    </r>
    <r>
      <rPr>
        <b/>
        <sz val="14"/>
        <color indexed="12"/>
        <rFont val="Arial Cyr"/>
        <family val="0"/>
      </rPr>
      <t xml:space="preserve">  -  </t>
    </r>
    <r>
      <rPr>
        <b/>
        <sz val="14"/>
        <color indexed="12"/>
        <rFont val="Symbol"/>
        <family val="1"/>
      </rPr>
      <t>d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/ </t>
    </r>
    <r>
      <rPr>
        <b/>
        <sz val="14"/>
        <color indexed="12"/>
        <rFont val="Symbol"/>
        <family val="1"/>
      </rPr>
      <t>l</t>
    </r>
    <r>
      <rPr>
        <b/>
        <vertAlign val="subscript"/>
        <sz val="14"/>
        <color indexed="12"/>
        <rFont val="Arial Cyr"/>
        <family val="0"/>
      </rPr>
      <t>3</t>
    </r>
    <r>
      <rPr>
        <b/>
        <sz val="14"/>
        <color indexed="12"/>
        <rFont val="Arial Cyr"/>
        <family val="0"/>
      </rPr>
      <t xml:space="preserve">  - 1 / </t>
    </r>
    <r>
      <rPr>
        <b/>
        <sz val="14"/>
        <color indexed="12"/>
        <rFont val="Symbol"/>
        <family val="1"/>
      </rPr>
      <t>a</t>
    </r>
    <r>
      <rPr>
        <b/>
        <vertAlign val="subscript"/>
        <sz val="14"/>
        <color indexed="12"/>
        <rFont val="Arial Cyr"/>
        <family val="0"/>
      </rPr>
      <t>н из</t>
    </r>
    <r>
      <rPr>
        <b/>
        <sz val="14"/>
        <color indexed="12"/>
        <rFont val="Arial Cyr"/>
        <family val="0"/>
      </rPr>
      <t>)</t>
    </r>
    <r>
      <rPr>
        <b/>
        <vertAlign val="subscript"/>
        <sz val="14"/>
        <color indexed="12"/>
        <rFont val="Arial Cyr"/>
        <family val="0"/>
      </rPr>
      <t xml:space="preserve"> </t>
    </r>
  </si>
  <si>
    <r>
      <t xml:space="preserve">   Следовательно для </t>
    </r>
    <r>
      <rPr>
        <b/>
        <sz val="10"/>
        <color indexed="10"/>
        <rFont val="Arial Cyr"/>
        <family val="2"/>
      </rPr>
      <t>камеры № 1</t>
    </r>
    <r>
      <rPr>
        <sz val="10"/>
        <rFont val="Arial Cyr"/>
        <family val="0"/>
      </rPr>
      <t xml:space="preserve"> -</t>
    </r>
  </si>
  <si>
    <t xml:space="preserve">   Коэффициент тепловосприятия теплового изолятора -</t>
  </si>
  <si>
    <t xml:space="preserve">   где -</t>
  </si>
  <si>
    <r>
      <t xml:space="preserve">                           </t>
    </r>
    <r>
      <rPr>
        <b/>
        <sz val="16"/>
        <color indexed="12"/>
        <rFont val="Arial Cyr"/>
        <family val="0"/>
      </rPr>
      <t xml:space="preserve">       ТЕПЛОТЕХНИЧЕСКИЙ  РАСЧЕТ</t>
    </r>
  </si>
  <si>
    <t xml:space="preserve">                          при применении сверхтонких теплоизоляционных материалов</t>
  </si>
  <si>
    <r>
      <t>ккал / ч м</t>
    </r>
    <r>
      <rPr>
        <b/>
        <sz val="8"/>
        <rFont val="Arial Cyr"/>
        <family val="2"/>
      </rPr>
      <t xml:space="preserve"> </t>
    </r>
    <r>
      <rPr>
        <b/>
        <vertAlign val="superscript"/>
        <sz val="8"/>
        <rFont val="Arial Cyr"/>
        <family val="2"/>
      </rPr>
      <t>о</t>
    </r>
    <r>
      <rPr>
        <b/>
        <sz val="8"/>
        <rFont val="Arial Cyr"/>
        <family val="2"/>
      </rPr>
      <t>С</t>
    </r>
  </si>
  <si>
    <r>
      <t>Вт / м</t>
    </r>
    <r>
      <rPr>
        <b/>
        <vertAlign val="superscript"/>
        <sz val="8"/>
        <rFont val="Arial Cyr"/>
        <family val="2"/>
      </rPr>
      <t>2</t>
    </r>
    <r>
      <rPr>
        <b/>
        <sz val="8"/>
        <rFont val="Arial Cyr"/>
        <family val="2"/>
      </rPr>
      <t xml:space="preserve"> </t>
    </r>
    <r>
      <rPr>
        <b/>
        <vertAlign val="superscript"/>
        <sz val="8"/>
        <rFont val="Arial Cyr"/>
        <family val="2"/>
      </rPr>
      <t>о</t>
    </r>
    <r>
      <rPr>
        <b/>
        <sz val="8"/>
        <rFont val="Arial Cyr"/>
        <family val="2"/>
      </rPr>
      <t>С</t>
    </r>
  </si>
  <si>
    <r>
      <t xml:space="preserve">Вт / м </t>
    </r>
    <r>
      <rPr>
        <b/>
        <vertAlign val="superscript"/>
        <sz val="8"/>
        <rFont val="Arial Cyr"/>
        <family val="2"/>
      </rPr>
      <t>о</t>
    </r>
    <r>
      <rPr>
        <b/>
        <sz val="8"/>
        <rFont val="Arial Cyr"/>
        <family val="2"/>
      </rPr>
      <t>С</t>
    </r>
  </si>
  <si>
    <t>изоляции оборудования, трубопроводов и строительных конструкций. Выполнение</t>
  </si>
  <si>
    <t>данных рекомендаций обеспечит соблюдение обязательных требований к теплозащите</t>
  </si>
  <si>
    <t>тепловых сетей, технологических трубопроводов и строительных конструкций при</t>
  </si>
  <si>
    <t xml:space="preserve">строительстве, капитальном ремонте и эксплуатации теплоизоляционной конструкции, </t>
  </si>
  <si>
    <t>установленных действующими СНиП 2.04.14 - 88*  "Тепловая изоляция оборудования и</t>
  </si>
  <si>
    <t>трубопроводов" и СНиП II - 3 - 79*  "Строительная теплотехника".</t>
  </si>
  <si>
    <t xml:space="preserve">жидкие керамические изоляторы и тому подобных. </t>
  </si>
  <si>
    <t>коэффициент тепловосприятия стенкой</t>
  </si>
  <si>
    <t>(СНиП 2.04.14 - 88*)</t>
  </si>
  <si>
    <r>
      <t>Вт / 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</t>
    </r>
    <r>
      <rPr>
        <vertAlign val="superscript"/>
        <sz val="8"/>
        <rFont val="Arial Cyr"/>
        <family val="2"/>
      </rPr>
      <t>о</t>
    </r>
    <r>
      <rPr>
        <sz val="8"/>
        <rFont val="Arial Cyr"/>
        <family val="2"/>
      </rPr>
      <t>С</t>
    </r>
  </si>
  <si>
    <r>
      <t xml:space="preserve">Вт / м </t>
    </r>
    <r>
      <rPr>
        <vertAlign val="superscript"/>
        <sz val="8"/>
        <rFont val="Arial Cyr"/>
        <family val="2"/>
      </rPr>
      <t>о</t>
    </r>
    <r>
      <rPr>
        <sz val="8"/>
        <rFont val="Arial Cyr"/>
        <family val="2"/>
      </rPr>
      <t>С</t>
    </r>
  </si>
  <si>
    <r>
      <t>Вт / м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</t>
    </r>
  </si>
  <si>
    <t>коэффициент теплопроводности стали</t>
  </si>
  <si>
    <t>толщина крышки из стали</t>
  </si>
  <si>
    <r>
      <t>a</t>
    </r>
    <r>
      <rPr>
        <b/>
        <vertAlign val="subscript"/>
        <sz val="10"/>
        <color indexed="10"/>
        <rFont val="Arial Cyr"/>
        <family val="2"/>
      </rPr>
      <t>н</t>
    </r>
    <r>
      <rPr>
        <b/>
        <sz val="10"/>
        <color indexed="12"/>
        <rFont val="Arial Cyr"/>
        <family val="2"/>
      </rPr>
      <t xml:space="preserve"> = [ 8,4 + 0,06 ( t</t>
    </r>
    <r>
      <rPr>
        <b/>
        <vertAlign val="subscript"/>
        <sz val="10"/>
        <color indexed="12"/>
        <rFont val="Arial Cyr"/>
        <family val="2"/>
      </rPr>
      <t>5</t>
    </r>
    <r>
      <rPr>
        <b/>
        <sz val="10"/>
        <color indexed="12"/>
        <rFont val="Arial Cyr"/>
        <family val="2"/>
      </rPr>
      <t xml:space="preserve"> - t</t>
    </r>
    <r>
      <rPr>
        <b/>
        <vertAlign val="subscript"/>
        <sz val="10"/>
        <color indexed="12"/>
        <rFont val="Arial Cyr"/>
        <family val="2"/>
      </rPr>
      <t>н</t>
    </r>
    <r>
      <rPr>
        <b/>
        <sz val="10"/>
        <color indexed="12"/>
        <rFont val="Arial Cyr"/>
        <family val="2"/>
      </rPr>
      <t xml:space="preserve"> ) ] 1,16</t>
    </r>
  </si>
  <si>
    <r>
      <t xml:space="preserve">  Вт / м</t>
    </r>
    <r>
      <rPr>
        <b/>
        <vertAlign val="superscript"/>
        <sz val="12"/>
        <color indexed="10"/>
        <rFont val="Arial Cyr"/>
        <family val="0"/>
      </rPr>
      <t>2</t>
    </r>
    <r>
      <rPr>
        <b/>
        <sz val="12"/>
        <color indexed="10"/>
        <rFont val="Arial Cyr"/>
        <family val="0"/>
      </rPr>
      <t xml:space="preserve"> </t>
    </r>
    <r>
      <rPr>
        <b/>
        <vertAlign val="superscript"/>
        <sz val="12"/>
        <color indexed="10"/>
        <rFont val="Arial Cyr"/>
        <family val="0"/>
      </rPr>
      <t>о</t>
    </r>
    <r>
      <rPr>
        <b/>
        <sz val="12"/>
        <color indexed="10"/>
        <rFont val="Arial Cyr"/>
        <family val="0"/>
      </rPr>
      <t>С</t>
    </r>
  </si>
  <si>
    <r>
      <t xml:space="preserve"> Вт / м</t>
    </r>
    <r>
      <rPr>
        <b/>
        <vertAlign val="superscript"/>
        <sz val="12"/>
        <color indexed="10"/>
        <rFont val="Arial Cyr"/>
        <family val="0"/>
      </rPr>
      <t>2</t>
    </r>
    <r>
      <rPr>
        <b/>
        <sz val="12"/>
        <color indexed="10"/>
        <rFont val="Arial Cyr"/>
        <family val="0"/>
      </rPr>
      <t xml:space="preserve"> </t>
    </r>
    <r>
      <rPr>
        <b/>
        <vertAlign val="superscript"/>
        <sz val="12"/>
        <color indexed="10"/>
        <rFont val="Arial Cyr"/>
        <family val="0"/>
      </rPr>
      <t>о</t>
    </r>
    <r>
      <rPr>
        <b/>
        <sz val="12"/>
        <color indexed="10"/>
        <rFont val="Arial Cyr"/>
        <family val="0"/>
      </rPr>
      <t>С</t>
    </r>
  </si>
  <si>
    <r>
      <t>Вт /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</t>
    </r>
  </si>
  <si>
    <t>коэф.тепловосприятия стенкой</t>
  </si>
  <si>
    <r>
      <t>Вт / м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 xml:space="preserve"> </t>
    </r>
    <r>
      <rPr>
        <vertAlign val="superscript"/>
        <sz val="9"/>
        <rFont val="Arial Cyr"/>
        <family val="2"/>
      </rPr>
      <t>о</t>
    </r>
    <r>
      <rPr>
        <sz val="9"/>
        <rFont val="Arial Cyr"/>
        <family val="2"/>
      </rPr>
      <t>С</t>
    </r>
  </si>
  <si>
    <r>
      <t>Тепловые потери, Вт / м</t>
    </r>
    <r>
      <rPr>
        <vertAlign val="superscript"/>
        <sz val="9"/>
        <rFont val="Arial Cyr"/>
        <family val="0"/>
      </rPr>
      <t>2</t>
    </r>
  </si>
  <si>
    <t>Список использованной литературы-</t>
  </si>
  <si>
    <t>СНиП 23 - 01 - 99   Строительная климатология</t>
  </si>
  <si>
    <t>СНиП II - 3 - 79*     Стоительная теплотехника</t>
  </si>
  <si>
    <t>СНиП 2.04.14 - 88* Тепловая изоляция оборудования и трубопроводов</t>
  </si>
  <si>
    <t>Справочник Тепловая изоляция. СТРОЙИЗДАТ - 1976</t>
  </si>
  <si>
    <r>
      <t xml:space="preserve">Вт / м </t>
    </r>
    <r>
      <rPr>
        <b/>
        <vertAlign val="superscript"/>
        <sz val="8"/>
        <rFont val="Arial Cyr"/>
        <family val="0"/>
      </rPr>
      <t>о</t>
    </r>
    <r>
      <rPr>
        <b/>
        <sz val="8"/>
        <rFont val="Arial Cyr"/>
        <family val="2"/>
      </rPr>
      <t>С</t>
    </r>
  </si>
  <si>
    <t xml:space="preserve">                               СОДЕРЖАНИЕ</t>
  </si>
  <si>
    <t>Метод постановки опыта и расчета коэффициента</t>
  </si>
  <si>
    <t xml:space="preserve">                       теплопроводности для сверхтонких</t>
  </si>
  <si>
    <t>теплотехнических характеристик любых тонких и сверхтонких тепловых изоляционных</t>
  </si>
  <si>
    <t>теплопроводности для сверхтонких тепловых</t>
  </si>
  <si>
    <t>изоляционных материалов.</t>
  </si>
  <si>
    <t>Методические рекомендации по теплотехническим</t>
  </si>
  <si>
    <t>расчетам. Пример теплотехнического расчета.</t>
  </si>
  <si>
    <t xml:space="preserve">     АНАЛИЗ</t>
  </si>
  <si>
    <t>данного теплового изолятора.</t>
  </si>
  <si>
    <t>керамическая</t>
  </si>
  <si>
    <t>силиконовая</t>
  </si>
  <si>
    <t>сфера</t>
  </si>
  <si>
    <t>0,01 мм</t>
  </si>
  <si>
    <t>0,02 мм</t>
  </si>
  <si>
    <t xml:space="preserve">      Основа материала смесь керемических сфер с разреженным воздухом</t>
  </si>
  <si>
    <t>0,13 Па и силиконовых сфер заполненных воздухом, в соотношении 1 : 1,</t>
  </si>
  <si>
    <t>находящихся во взвешенном состоянии в латексной среде с акриловыми</t>
  </si>
  <si>
    <t>переплетениями.</t>
  </si>
  <si>
    <t xml:space="preserve">      Известна теплопроводность керамических сфер с разряженным</t>
  </si>
  <si>
    <t>Москва. Энергоиздат. 1991 г.).</t>
  </si>
  <si>
    <t xml:space="preserve">               Для облегчения понимания температурной среды на поверхности</t>
  </si>
  <si>
    <t xml:space="preserve">  </t>
  </si>
  <si>
    <t xml:space="preserve">     ПРИНЦИПИАЛЬНАЯ СХЕМА</t>
  </si>
  <si>
    <t xml:space="preserve">     РАЗРЕЗ</t>
  </si>
  <si>
    <t xml:space="preserve">     ТЕМПЕРАТУРНОЕ  ПОЛЕ</t>
  </si>
  <si>
    <t xml:space="preserve">     Из приведенной схемы видно, что температурное поле нагретого теплового</t>
  </si>
  <si>
    <t>изолятора не однородно. Оно образует обычную "тепловую" решетку. По граням</t>
  </si>
  <si>
    <t>которой температура значительно выше чем внутри.</t>
  </si>
  <si>
    <t xml:space="preserve">     Замеряя температуру на поверхности теплового изолятора, мы фактически</t>
  </si>
  <si>
    <t>замеряем температуру решетки. Средняя температура поверхности остается</t>
  </si>
  <si>
    <t>неизвестной.</t>
  </si>
  <si>
    <r>
      <t xml:space="preserve">RE-THERM </t>
    </r>
    <r>
      <rPr>
        <b/>
        <vertAlign val="superscript"/>
        <sz val="10"/>
        <color indexed="12"/>
        <rFont val="Arial Cyr"/>
        <family val="0"/>
      </rPr>
      <t>TM</t>
    </r>
    <r>
      <rPr>
        <b/>
        <sz val="10"/>
        <color indexed="12"/>
        <rFont val="Arial Cyr"/>
        <family val="0"/>
      </rPr>
      <t xml:space="preserve"> </t>
    </r>
  </si>
  <si>
    <r>
      <t xml:space="preserve">         </t>
    </r>
    <r>
      <rPr>
        <b/>
        <sz val="9"/>
        <color indexed="12"/>
        <rFont val="Arial Cyr"/>
        <family val="0"/>
      </rPr>
      <t xml:space="preserve">RE-THERM </t>
    </r>
    <r>
      <rPr>
        <b/>
        <vertAlign val="superscript"/>
        <sz val="9"/>
        <color indexed="12"/>
        <rFont val="Arial Cyr"/>
        <family val="0"/>
      </rPr>
      <t>ТМ</t>
    </r>
    <r>
      <rPr>
        <sz val="9"/>
        <rFont val="Arial Cyr"/>
        <family val="2"/>
      </rPr>
      <t xml:space="preserve"> применяется для тепловой изоляции наружных и внутренних</t>
    </r>
  </si>
  <si>
    <r>
      <t xml:space="preserve">         Изоляция </t>
    </r>
    <r>
      <rPr>
        <b/>
        <sz val="9"/>
        <color indexed="12"/>
        <rFont val="Arial Cyr"/>
        <family val="0"/>
      </rPr>
      <t xml:space="preserve">RE-THERM </t>
    </r>
    <r>
      <rPr>
        <b/>
        <vertAlign val="superscript"/>
        <sz val="9"/>
        <color indexed="12"/>
        <rFont val="Arial Cyr"/>
        <family val="0"/>
      </rPr>
      <t>ТМ</t>
    </r>
    <r>
      <rPr>
        <sz val="9"/>
        <rFont val="Arial Cyr"/>
        <family val="2"/>
      </rPr>
      <t>,  предназначена для получения теплоизоляционного</t>
    </r>
  </si>
  <si>
    <r>
      <t xml:space="preserve">         Теплоизоляционное покрытие </t>
    </r>
    <r>
      <rPr>
        <b/>
        <sz val="9"/>
        <color indexed="12"/>
        <rFont val="Arial Cyr"/>
        <family val="0"/>
      </rPr>
      <t xml:space="preserve">RE-THERM </t>
    </r>
    <r>
      <rPr>
        <b/>
        <vertAlign val="superscript"/>
        <sz val="9"/>
        <color indexed="12"/>
        <rFont val="Arial Cyr"/>
        <family val="0"/>
      </rPr>
      <t>ТМ</t>
    </r>
    <r>
      <rPr>
        <sz val="9"/>
        <rFont val="Arial Cyr"/>
        <family val="2"/>
      </rPr>
      <t>, представляет собой жидкую</t>
    </r>
  </si>
  <si>
    <r>
      <t xml:space="preserve">материала RE-THERM </t>
    </r>
    <r>
      <rPr>
        <b/>
        <i/>
        <vertAlign val="superscript"/>
        <sz val="14"/>
        <rFont val="Arial Cyr"/>
        <family val="0"/>
      </rPr>
      <t>TM</t>
    </r>
    <r>
      <rPr>
        <b/>
        <i/>
        <sz val="14"/>
        <rFont val="Arial Cyr"/>
        <family val="0"/>
      </rPr>
      <t xml:space="preserve"> .</t>
    </r>
  </si>
  <si>
    <t>Метод постановки опыта и расчета коэффициента теплопроводности</t>
  </si>
  <si>
    <t xml:space="preserve">для серхтонких тепловых изоляционных материалов, методические </t>
  </si>
  <si>
    <t>рекомендации по теплотехническим расчетам М-001-2003.</t>
  </si>
  <si>
    <t>5.</t>
  </si>
  <si>
    <t>6.</t>
  </si>
  <si>
    <t>Физические величины. Справочник. Энергоиздат, г. Москва, 1991г.</t>
  </si>
  <si>
    <t>"___" ________________ 2008 г.</t>
  </si>
  <si>
    <t xml:space="preserve">              Казань, 2008 год.</t>
  </si>
  <si>
    <r>
      <t xml:space="preserve">изолятора </t>
    </r>
    <r>
      <rPr>
        <b/>
        <sz val="12"/>
        <color indexed="12"/>
        <rFont val="Arial Cyr"/>
        <family val="0"/>
      </rPr>
      <t xml:space="preserve">RE-THERM </t>
    </r>
    <r>
      <rPr>
        <b/>
        <sz val="12"/>
        <color indexed="10"/>
        <rFont val="Arial Cyr"/>
        <family val="0"/>
      </rPr>
      <t xml:space="preserve">( </t>
    </r>
    <r>
      <rPr>
        <b/>
        <sz val="12"/>
        <color indexed="10"/>
        <rFont val="Symbol"/>
        <family val="1"/>
      </rPr>
      <t>a</t>
    </r>
    <r>
      <rPr>
        <b/>
        <vertAlign val="subscript"/>
        <sz val="12"/>
        <color indexed="10"/>
        <rFont val="Arial Cyr"/>
        <family val="0"/>
      </rPr>
      <t xml:space="preserve">в </t>
    </r>
    <r>
      <rPr>
        <b/>
        <sz val="12"/>
        <color indexed="10"/>
        <rFont val="Arial Cyr"/>
        <family val="0"/>
      </rPr>
      <t>) равен -</t>
    </r>
  </si>
  <si>
    <r>
      <t xml:space="preserve">изолятора </t>
    </r>
    <r>
      <rPr>
        <b/>
        <sz val="12"/>
        <color indexed="12"/>
        <rFont val="Arial Cyr"/>
        <family val="0"/>
      </rPr>
      <t xml:space="preserve">RE-THERM </t>
    </r>
    <r>
      <rPr>
        <b/>
        <sz val="12"/>
        <color indexed="10"/>
        <rFont val="Arial Cyr"/>
        <family val="0"/>
      </rPr>
      <t>(</t>
    </r>
    <r>
      <rPr>
        <b/>
        <sz val="14"/>
        <color indexed="10"/>
        <rFont val="Arial Cyr"/>
        <family val="0"/>
      </rPr>
      <t xml:space="preserve"> </t>
    </r>
    <r>
      <rPr>
        <b/>
        <sz val="14"/>
        <color indexed="10"/>
        <rFont val="Symbol"/>
        <family val="1"/>
      </rPr>
      <t>a</t>
    </r>
    <r>
      <rPr>
        <b/>
        <vertAlign val="subscript"/>
        <sz val="14"/>
        <color indexed="10"/>
        <rFont val="Arial Cyr"/>
        <family val="0"/>
      </rPr>
      <t>н</t>
    </r>
    <r>
      <rPr>
        <b/>
        <vertAlign val="subscript"/>
        <sz val="12"/>
        <color indexed="10"/>
        <rFont val="Arial Cyr"/>
        <family val="0"/>
      </rPr>
      <t xml:space="preserve"> </t>
    </r>
    <r>
      <rPr>
        <b/>
        <sz val="12"/>
        <color indexed="10"/>
        <rFont val="Arial Cyr"/>
        <family val="0"/>
      </rPr>
      <t>) равен -</t>
    </r>
  </si>
  <si>
    <r>
      <t>Протокол № 2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 xml:space="preserve">Специальный </t>
    </r>
    <r>
      <rPr>
        <b/>
        <sz val="10"/>
        <color indexed="10"/>
        <rFont val="Arial Cyr"/>
        <family val="2"/>
      </rPr>
      <t xml:space="preserve">тепловой изолятор </t>
    </r>
    <r>
      <rPr>
        <b/>
        <sz val="10"/>
        <color indexed="12"/>
        <rFont val="Arial Cyr"/>
        <family val="0"/>
      </rPr>
      <t>RE-THERM</t>
    </r>
    <r>
      <rPr>
        <sz val="10"/>
        <rFont val="Arial Cyr"/>
        <family val="0"/>
      </rPr>
      <t xml:space="preserve"> находится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</si>
</sst>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00"/>
    <numFmt numFmtId="172" formatCode="0.000000"/>
    <numFmt numFmtId="173" formatCode="0.00000000"/>
    <numFmt numFmtId="174" formatCode="0.0E+00"/>
    <numFmt numFmtId="175" formatCode="0E+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 mmmm\,\ yyyy"/>
  </numFmts>
  <fonts count="82">
    <font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vertAlign val="subscript"/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vertAlign val="subscript"/>
      <sz val="14"/>
      <color indexed="10"/>
      <name val="Arial Cyr"/>
      <family val="0"/>
    </font>
    <font>
      <b/>
      <sz val="12"/>
      <color indexed="12"/>
      <name val="Arial Cyr"/>
      <family val="0"/>
    </font>
    <font>
      <b/>
      <sz val="10"/>
      <color indexed="9"/>
      <name val="Arial Cyr"/>
      <family val="0"/>
    </font>
    <font>
      <b/>
      <vertAlign val="subscript"/>
      <sz val="10"/>
      <color indexed="9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vertAlign val="subscript"/>
      <sz val="12"/>
      <color indexed="12"/>
      <name val="Arial Cyr"/>
      <family val="2"/>
    </font>
    <font>
      <sz val="10"/>
      <color indexed="12"/>
      <name val="Arial Cyr"/>
      <family val="0"/>
    </font>
    <font>
      <b/>
      <sz val="12"/>
      <color indexed="12"/>
      <name val="Symbol"/>
      <family val="1"/>
    </font>
    <font>
      <b/>
      <sz val="14"/>
      <color indexed="12"/>
      <name val="Arial Cyr"/>
      <family val="2"/>
    </font>
    <font>
      <b/>
      <vertAlign val="subscript"/>
      <sz val="14"/>
      <color indexed="12"/>
      <name val="Arial Cyr"/>
      <family val="2"/>
    </font>
    <font>
      <b/>
      <sz val="14"/>
      <color indexed="12"/>
      <name val="Symbol"/>
      <family val="1"/>
    </font>
    <font>
      <b/>
      <vertAlign val="subscript"/>
      <sz val="10"/>
      <color indexed="12"/>
      <name val="Arial Cyr"/>
      <family val="2"/>
    </font>
    <font>
      <b/>
      <vertAlign val="superscript"/>
      <sz val="12"/>
      <color indexed="10"/>
      <name val="Arial Cyr"/>
      <family val="0"/>
    </font>
    <font>
      <vertAlign val="superscript"/>
      <sz val="8"/>
      <name val="Arial Cyr"/>
      <family val="2"/>
    </font>
    <font>
      <b/>
      <sz val="14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b/>
      <sz val="12"/>
      <name val="Arial Cyr"/>
      <family val="2"/>
    </font>
    <font>
      <b/>
      <sz val="12"/>
      <color indexed="10"/>
      <name val="Symbol"/>
      <family val="1"/>
    </font>
    <font>
      <b/>
      <sz val="14"/>
      <color indexed="10"/>
      <name val="Symbol"/>
      <family val="1"/>
    </font>
    <font>
      <b/>
      <vertAlign val="subscript"/>
      <sz val="14"/>
      <color indexed="10"/>
      <name val="Arial"/>
      <family val="2"/>
    </font>
    <font>
      <b/>
      <sz val="10"/>
      <color indexed="10"/>
      <name val="Symbol"/>
      <family val="1"/>
    </font>
    <font>
      <b/>
      <vertAlign val="subscript"/>
      <sz val="10"/>
      <color indexed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0"/>
    </font>
    <font>
      <b/>
      <sz val="8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Symbol"/>
      <family val="1"/>
    </font>
    <font>
      <b/>
      <sz val="11"/>
      <color indexed="9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0"/>
      <name val="Arial Cyr"/>
      <family val="2"/>
    </font>
    <font>
      <b/>
      <vertAlign val="superscript"/>
      <sz val="10"/>
      <color indexed="12"/>
      <name val="Arial Cyr"/>
      <family val="0"/>
    </font>
    <font>
      <b/>
      <sz val="9"/>
      <color indexed="10"/>
      <name val="Arial Cyr"/>
      <family val="0"/>
    </font>
    <font>
      <b/>
      <vertAlign val="superscript"/>
      <sz val="9"/>
      <color indexed="10"/>
      <name val="Arial Cyr"/>
      <family val="0"/>
    </font>
    <font>
      <b/>
      <sz val="9"/>
      <color indexed="12"/>
      <name val="Arial Cyr"/>
      <family val="0"/>
    </font>
    <font>
      <b/>
      <vertAlign val="superscript"/>
      <sz val="9"/>
      <color indexed="12"/>
      <name val="Arial Cyr"/>
      <family val="0"/>
    </font>
    <font>
      <b/>
      <sz val="11"/>
      <name val="Arial Cyr"/>
      <family val="0"/>
    </font>
    <font>
      <b/>
      <sz val="14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Arial Cyr"/>
      <family val="0"/>
    </font>
    <font>
      <b/>
      <sz val="8"/>
      <name val="Arial Cyr"/>
      <family val="2"/>
    </font>
    <font>
      <b/>
      <sz val="10"/>
      <color indexed="12"/>
      <name val="Symbol"/>
      <family val="1"/>
    </font>
    <font>
      <b/>
      <vertAlign val="superscript"/>
      <sz val="8"/>
      <name val="Arial Cyr"/>
      <family val="2"/>
    </font>
    <font>
      <vertAlign val="superscript"/>
      <sz val="9"/>
      <name val="Arial Cyr"/>
      <family val="2"/>
    </font>
    <font>
      <sz val="9"/>
      <color indexed="10"/>
      <name val="Arial Cyr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Cyr"/>
      <family val="0"/>
    </font>
    <font>
      <b/>
      <vertAlign val="subscript"/>
      <sz val="12"/>
      <color indexed="9"/>
      <name val="Arial Cyr"/>
      <family val="0"/>
    </font>
    <font>
      <b/>
      <vertAlign val="superscript"/>
      <sz val="14"/>
      <color indexed="10"/>
      <name val="Arial Cyr"/>
      <family val="0"/>
    </font>
    <font>
      <b/>
      <vertAlign val="superscript"/>
      <sz val="14"/>
      <color indexed="12"/>
      <name val="Arial Cyr"/>
      <family val="0"/>
    </font>
    <font>
      <b/>
      <sz val="16"/>
      <color indexed="10"/>
      <name val="Symbol"/>
      <family val="1"/>
    </font>
    <font>
      <b/>
      <vertAlign val="subscript"/>
      <sz val="16"/>
      <color indexed="10"/>
      <name val="Arial Cyr"/>
      <family val="0"/>
    </font>
    <font>
      <b/>
      <vertAlign val="superscript"/>
      <sz val="12"/>
      <color indexed="12"/>
      <name val="Arial Cyr"/>
      <family val="0"/>
    </font>
    <font>
      <b/>
      <sz val="11"/>
      <color indexed="10"/>
      <name val="Arial Cyr"/>
      <family val="0"/>
    </font>
    <font>
      <b/>
      <sz val="11"/>
      <color indexed="12"/>
      <name val="Arial Cyr"/>
      <family val="0"/>
    </font>
    <font>
      <b/>
      <vertAlign val="superscript"/>
      <sz val="11"/>
      <color indexed="12"/>
      <name val="Arial Cyr"/>
      <family val="0"/>
    </font>
    <font>
      <b/>
      <vertAlign val="subscript"/>
      <sz val="12"/>
      <color indexed="12"/>
      <name val="Arial"/>
      <family val="2"/>
    </font>
    <font>
      <sz val="11"/>
      <color indexed="10"/>
      <name val="Arial Cyr"/>
      <family val="0"/>
    </font>
    <font>
      <vertAlign val="superscript"/>
      <sz val="11"/>
      <name val="Arial Cyr"/>
      <family val="2"/>
    </font>
    <font>
      <b/>
      <vertAlign val="superscript"/>
      <sz val="11"/>
      <color indexed="10"/>
      <name val="Arial Cyr"/>
      <family val="0"/>
    </font>
    <font>
      <b/>
      <vertAlign val="superscript"/>
      <sz val="14"/>
      <name val="Arial Cyr"/>
      <family val="2"/>
    </font>
    <font>
      <b/>
      <vertAlign val="superscript"/>
      <sz val="10"/>
      <color indexed="10"/>
      <name val="Arial Cyr"/>
      <family val="2"/>
    </font>
    <font>
      <i/>
      <sz val="10"/>
      <name val="Arial Cyr"/>
      <family val="0"/>
    </font>
    <font>
      <b/>
      <i/>
      <sz val="14"/>
      <color indexed="12"/>
      <name val="Arial Cyr"/>
      <family val="0"/>
    </font>
    <font>
      <b/>
      <i/>
      <sz val="14"/>
      <name val="Arial Cyr"/>
      <family val="0"/>
    </font>
    <font>
      <b/>
      <i/>
      <vertAlign val="superscript"/>
      <sz val="14"/>
      <name val="Arial Cyr"/>
      <family val="0"/>
    </font>
    <font>
      <sz val="14"/>
      <color indexed="12"/>
      <name val="Symbol"/>
      <family val="1"/>
    </font>
    <font>
      <vertAlign val="superscript"/>
      <sz val="10"/>
      <color indexed="12"/>
      <name val="Arial Cyr"/>
      <family val="2"/>
    </font>
    <font>
      <b/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13" fillId="2" borderId="0" xfId="0" applyFont="1" applyFill="1" applyAlignment="1" applyProtection="1">
      <alignment horizontal="center"/>
      <protection locked="0"/>
    </xf>
    <xf numFmtId="0" fontId="0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2" fontId="1" fillId="2" borderId="0" xfId="0" applyNumberFormat="1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/>
      <protection/>
    </xf>
    <xf numFmtId="1" fontId="9" fillId="2" borderId="0" xfId="0" applyNumberFormat="1" applyFont="1" applyFill="1" applyAlignment="1" applyProtection="1">
      <alignment horizontal="center"/>
      <protection/>
    </xf>
    <xf numFmtId="166" fontId="9" fillId="2" borderId="0" xfId="0" applyNumberFormat="1" applyFont="1" applyFill="1" applyAlignment="1" applyProtection="1">
      <alignment horizontal="center"/>
      <protection/>
    </xf>
    <xf numFmtId="164" fontId="9" fillId="2" borderId="0" xfId="0" applyNumberFormat="1" applyFont="1" applyFill="1" applyAlignment="1" applyProtection="1">
      <alignment horizontal="center"/>
      <protection/>
    </xf>
    <xf numFmtId="166" fontId="0" fillId="2" borderId="0" xfId="0" applyNumberFormat="1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164" fontId="0" fillId="2" borderId="0" xfId="0" applyNumberFormat="1" applyFont="1" applyFill="1" applyAlignment="1" applyProtection="1">
      <alignment horizontal="center"/>
      <protection/>
    </xf>
    <xf numFmtId="0" fontId="2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2" fontId="2" fillId="2" borderId="0" xfId="0" applyNumberFormat="1" applyFont="1" applyFill="1" applyAlignment="1" applyProtection="1">
      <alignment horizontal="center"/>
      <protection/>
    </xf>
    <xf numFmtId="0" fontId="27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/>
    </xf>
    <xf numFmtId="0" fontId="25" fillId="2" borderId="0" xfId="0" applyFont="1" applyFill="1" applyAlignment="1">
      <alignment/>
    </xf>
    <xf numFmtId="0" fontId="32" fillId="2" borderId="0" xfId="0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34" fillId="5" borderId="0" xfId="0" applyFont="1" applyFill="1" applyBorder="1" applyAlignment="1">
      <alignment/>
    </xf>
    <xf numFmtId="0" fontId="3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8" fillId="5" borderId="0" xfId="0" applyFont="1" applyFill="1" applyAlignment="1">
      <alignment/>
    </xf>
    <xf numFmtId="0" fontId="34" fillId="5" borderId="0" xfId="0" applyFont="1" applyFill="1" applyAlignment="1">
      <alignment/>
    </xf>
    <xf numFmtId="0" fontId="3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8" fillId="5" borderId="0" xfId="0" applyFont="1" applyFill="1" applyAlignment="1">
      <alignment/>
    </xf>
    <xf numFmtId="0" fontId="34" fillId="5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Alignment="1">
      <alignment horizontal="right"/>
    </xf>
    <xf numFmtId="0" fontId="34" fillId="4" borderId="0" xfId="0" applyFont="1" applyFill="1" applyBorder="1" applyAlignment="1">
      <alignment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/>
    </xf>
    <xf numFmtId="0" fontId="35" fillId="4" borderId="0" xfId="0" applyFont="1" applyFill="1" applyBorder="1" applyAlignment="1">
      <alignment horizontal="left"/>
    </xf>
    <xf numFmtId="0" fontId="37" fillId="4" borderId="0" xfId="0" applyFont="1" applyFill="1" applyBorder="1" applyAlignment="1">
      <alignment horizontal="center"/>
    </xf>
    <xf numFmtId="164" fontId="9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2" fillId="2" borderId="0" xfId="0" applyFont="1" applyFill="1" applyAlignment="1">
      <alignment horizontal="right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52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5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53" fillId="6" borderId="0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52" fillId="6" borderId="8" xfId="0" applyFont="1" applyFill="1" applyBorder="1" applyAlignment="1">
      <alignment horizontal="center"/>
    </xf>
    <xf numFmtId="0" fontId="0" fillId="6" borderId="9" xfId="0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165" fontId="1" fillId="6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13" fillId="2" borderId="0" xfId="0" applyFont="1" applyFill="1" applyAlignment="1">
      <alignment/>
    </xf>
    <xf numFmtId="2" fontId="0" fillId="2" borderId="0" xfId="0" applyNumberFormat="1" applyFill="1" applyAlignment="1" applyProtection="1">
      <alignment horizontal="center"/>
      <protection/>
    </xf>
    <xf numFmtId="0" fontId="10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11" fillId="2" borderId="0" xfId="0" applyFont="1" applyFill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7" fillId="5" borderId="0" xfId="0" applyFont="1" applyFill="1" applyAlignment="1">
      <alignment/>
    </xf>
    <xf numFmtId="0" fontId="34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57" fillId="2" borderId="0" xfId="0" applyFont="1" applyFill="1" applyAlignment="1">
      <alignment/>
    </xf>
    <xf numFmtId="0" fontId="58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7" fillId="7" borderId="0" xfId="0" applyFont="1" applyFill="1" applyAlignment="1">
      <alignment/>
    </xf>
    <xf numFmtId="0" fontId="10" fillId="6" borderId="3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6" borderId="0" xfId="0" applyFont="1" applyFill="1" applyBorder="1" applyAlignment="1">
      <alignment/>
    </xf>
    <xf numFmtId="0" fontId="10" fillId="6" borderId="5" xfId="0" applyFont="1" applyFill="1" applyBorder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9" fillId="5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41" fillId="2" borderId="0" xfId="0" applyFont="1" applyFill="1" applyAlignment="1">
      <alignment/>
    </xf>
    <xf numFmtId="20" fontId="51" fillId="2" borderId="1" xfId="0" applyNumberFormat="1" applyFont="1" applyFill="1" applyBorder="1" applyAlignment="1">
      <alignment horizontal="center"/>
    </xf>
    <xf numFmtId="0" fontId="51" fillId="2" borderId="1" xfId="0" applyFon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0" fontId="63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72" fontId="0" fillId="2" borderId="0" xfId="0" applyNumberFormat="1" applyFill="1" applyAlignment="1">
      <alignment horizontal="center"/>
    </xf>
    <xf numFmtId="166" fontId="4" fillId="2" borderId="0" xfId="0" applyNumberFormat="1" applyFont="1" applyFill="1" applyAlignment="1">
      <alignment/>
    </xf>
    <xf numFmtId="0" fontId="63" fillId="2" borderId="0" xfId="0" applyFont="1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52" fillId="2" borderId="0" xfId="0" applyFont="1" applyFill="1" applyBorder="1" applyAlignment="1">
      <alignment horizontal="center"/>
    </xf>
    <xf numFmtId="164" fontId="1" fillId="2" borderId="0" xfId="0" applyNumberFormat="1" applyFont="1" applyFill="1" applyAlignment="1" applyProtection="1">
      <alignment horizontal="center"/>
      <protection/>
    </xf>
    <xf numFmtId="0" fontId="55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2" fillId="2" borderId="0" xfId="0" applyFont="1" applyFill="1" applyAlignment="1">
      <alignment/>
    </xf>
    <xf numFmtId="0" fontId="38" fillId="4" borderId="0" xfId="0" applyFont="1" applyFill="1" applyAlignment="1">
      <alignment/>
    </xf>
    <xf numFmtId="0" fontId="34" fillId="4" borderId="0" xfId="0" applyFont="1" applyFill="1" applyAlignment="1">
      <alignment/>
    </xf>
    <xf numFmtId="0" fontId="32" fillId="3" borderId="0" xfId="0" applyFont="1" applyFill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59" fillId="4" borderId="0" xfId="0" applyFont="1" applyFill="1" applyAlignment="1">
      <alignment/>
    </xf>
    <xf numFmtId="0" fontId="34" fillId="7" borderId="0" xfId="0" applyFont="1" applyFill="1" applyAlignment="1">
      <alignment/>
    </xf>
    <xf numFmtId="0" fontId="34" fillId="2" borderId="0" xfId="0" applyFont="1" applyFill="1" applyAlignment="1">
      <alignment/>
    </xf>
    <xf numFmtId="0" fontId="6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13" fillId="2" borderId="0" xfId="0" applyFont="1" applyFill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3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2" borderId="0" xfId="0" applyFont="1" applyFill="1" applyBorder="1" applyAlignment="1">
      <alignment horizontal="left"/>
    </xf>
    <xf numFmtId="0" fontId="15" fillId="2" borderId="1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75" fillId="2" borderId="0" xfId="0" applyFont="1" applyFill="1" applyAlignment="1">
      <alignment/>
    </xf>
    <xf numFmtId="0" fontId="76" fillId="2" borderId="0" xfId="0" applyFont="1" applyFill="1" applyAlignment="1">
      <alignment/>
    </xf>
    <xf numFmtId="0" fontId="77" fillId="2" borderId="0" xfId="0" applyFont="1" applyFill="1" applyAlignment="1">
      <alignment/>
    </xf>
    <xf numFmtId="0" fontId="38" fillId="4" borderId="0" xfId="0" applyFont="1" applyFill="1" applyAlignment="1">
      <alignment/>
    </xf>
    <xf numFmtId="0" fontId="6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/>
    </xf>
    <xf numFmtId="0" fontId="31" fillId="2" borderId="0" xfId="0" applyFont="1" applyFill="1" applyAlignment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2" fontId="9" fillId="2" borderId="0" xfId="0" applyNumberFormat="1" applyFont="1" applyFill="1" applyAlignment="1">
      <alignment horizontal="center"/>
    </xf>
    <xf numFmtId="0" fontId="81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165" fontId="0" fillId="2" borderId="0" xfId="0" applyNumberFormat="1" applyFill="1" applyAlignment="1">
      <alignment horizontal="center"/>
    </xf>
    <xf numFmtId="167" fontId="9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2.jpeg" /><Relationship Id="rId3" Type="http://schemas.openxmlformats.org/officeDocument/2006/relationships/image" Target="../media/image108.jpeg" /><Relationship Id="rId4" Type="http://schemas.openxmlformats.org/officeDocument/2006/relationships/image" Target="../media/image109.jpeg" /><Relationship Id="rId5" Type="http://schemas.openxmlformats.org/officeDocument/2006/relationships/image" Target="../media/image110.jpeg" /><Relationship Id="rId6" Type="http://schemas.openxmlformats.org/officeDocument/2006/relationships/image" Target="../media/image111.jpeg" /><Relationship Id="rId7" Type="http://schemas.openxmlformats.org/officeDocument/2006/relationships/image" Target="../media/image112.jpeg" /><Relationship Id="rId8" Type="http://schemas.openxmlformats.org/officeDocument/2006/relationships/image" Target="../media/image113.jpeg" /><Relationship Id="rId9" Type="http://schemas.openxmlformats.org/officeDocument/2006/relationships/image" Target="../media/image114.jpeg" /><Relationship Id="rId10" Type="http://schemas.openxmlformats.org/officeDocument/2006/relationships/image" Target="../media/image115.jpeg" /><Relationship Id="rId11" Type="http://schemas.openxmlformats.org/officeDocument/2006/relationships/image" Target="../media/image116.jpeg" /><Relationship Id="rId12" Type="http://schemas.openxmlformats.org/officeDocument/2006/relationships/image" Target="../media/image117.jpeg" /><Relationship Id="rId13" Type="http://schemas.openxmlformats.org/officeDocument/2006/relationships/image" Target="../media/image118.jpeg" /><Relationship Id="rId14" Type="http://schemas.openxmlformats.org/officeDocument/2006/relationships/image" Target="../media/image119.jpeg" /><Relationship Id="rId15" Type="http://schemas.openxmlformats.org/officeDocument/2006/relationships/image" Target="../media/image120.jpeg" /><Relationship Id="rId16" Type="http://schemas.openxmlformats.org/officeDocument/2006/relationships/image" Target="../media/image121.jpeg" /><Relationship Id="rId17" Type="http://schemas.openxmlformats.org/officeDocument/2006/relationships/image" Target="../media/image122.jpeg" /><Relationship Id="rId18" Type="http://schemas.openxmlformats.org/officeDocument/2006/relationships/image" Target="../media/image123.jpeg" /><Relationship Id="rId19" Type="http://schemas.openxmlformats.org/officeDocument/2006/relationships/image" Target="../media/image124.jpeg" /><Relationship Id="rId20" Type="http://schemas.openxmlformats.org/officeDocument/2006/relationships/image" Target="../media/image125.jpeg" /><Relationship Id="rId21" Type="http://schemas.openxmlformats.org/officeDocument/2006/relationships/image" Target="../media/image126.jpeg" /><Relationship Id="rId22" Type="http://schemas.openxmlformats.org/officeDocument/2006/relationships/image" Target="../media/image127.jpeg" /><Relationship Id="rId23" Type="http://schemas.openxmlformats.org/officeDocument/2006/relationships/image" Target="../media/image128.jpeg" /><Relationship Id="rId24" Type="http://schemas.openxmlformats.org/officeDocument/2006/relationships/image" Target="../media/image129.jpeg" /><Relationship Id="rId25" Type="http://schemas.openxmlformats.org/officeDocument/2006/relationships/image" Target="../media/image130.jpeg" /><Relationship Id="rId26" Type="http://schemas.openxmlformats.org/officeDocument/2006/relationships/image" Target="../media/image131.jpeg" /><Relationship Id="rId27" Type="http://schemas.openxmlformats.org/officeDocument/2006/relationships/image" Target="../media/image132.jpeg" /><Relationship Id="rId28" Type="http://schemas.openxmlformats.org/officeDocument/2006/relationships/image" Target="../media/image133.jpeg" /><Relationship Id="rId29" Type="http://schemas.openxmlformats.org/officeDocument/2006/relationships/image" Target="../media/image134.jpeg" /><Relationship Id="rId30" Type="http://schemas.openxmlformats.org/officeDocument/2006/relationships/image" Target="../media/image135.jpeg" /><Relationship Id="rId31" Type="http://schemas.openxmlformats.org/officeDocument/2006/relationships/image" Target="../media/image136.jpeg" /><Relationship Id="rId32" Type="http://schemas.openxmlformats.org/officeDocument/2006/relationships/image" Target="../media/image137.jpeg" /><Relationship Id="rId33" Type="http://schemas.openxmlformats.org/officeDocument/2006/relationships/image" Target="../media/image138.jpeg" /><Relationship Id="rId34" Type="http://schemas.openxmlformats.org/officeDocument/2006/relationships/image" Target="../media/image139.jpeg" /><Relationship Id="rId35" Type="http://schemas.openxmlformats.org/officeDocument/2006/relationships/image" Target="../media/image140.jpeg" /><Relationship Id="rId36" Type="http://schemas.openxmlformats.org/officeDocument/2006/relationships/image" Target="../media/image141.jpeg" /><Relationship Id="rId37" Type="http://schemas.openxmlformats.org/officeDocument/2006/relationships/image" Target="../media/image142.jpeg" /><Relationship Id="rId38" Type="http://schemas.openxmlformats.org/officeDocument/2006/relationships/image" Target="../media/image143.jpeg" /><Relationship Id="rId39" Type="http://schemas.openxmlformats.org/officeDocument/2006/relationships/image" Target="../media/image144.jpeg" /><Relationship Id="rId40" Type="http://schemas.openxmlformats.org/officeDocument/2006/relationships/image" Target="../media/image145.jpeg" /><Relationship Id="rId41" Type="http://schemas.openxmlformats.org/officeDocument/2006/relationships/image" Target="../media/image146.jpeg" /><Relationship Id="rId42" Type="http://schemas.openxmlformats.org/officeDocument/2006/relationships/image" Target="../media/image147.jpeg" /><Relationship Id="rId43" Type="http://schemas.openxmlformats.org/officeDocument/2006/relationships/image" Target="../media/image148.jpeg" /><Relationship Id="rId44" Type="http://schemas.openxmlformats.org/officeDocument/2006/relationships/image" Target="../media/image149.jpeg" /><Relationship Id="rId45" Type="http://schemas.openxmlformats.org/officeDocument/2006/relationships/image" Target="../media/image150.jpeg" /><Relationship Id="rId46" Type="http://schemas.openxmlformats.org/officeDocument/2006/relationships/image" Target="../media/image151.jpeg" /><Relationship Id="rId47" Type="http://schemas.openxmlformats.org/officeDocument/2006/relationships/image" Target="../media/image152.jpeg" /><Relationship Id="rId48" Type="http://schemas.openxmlformats.org/officeDocument/2006/relationships/image" Target="../media/image153.jpeg" /><Relationship Id="rId49" Type="http://schemas.openxmlformats.org/officeDocument/2006/relationships/image" Target="../media/image154.jpeg" /><Relationship Id="rId50" Type="http://schemas.openxmlformats.org/officeDocument/2006/relationships/image" Target="../media/image155.jpeg" /><Relationship Id="rId51" Type="http://schemas.openxmlformats.org/officeDocument/2006/relationships/image" Target="../media/image156.jpeg" /><Relationship Id="rId52" Type="http://schemas.openxmlformats.org/officeDocument/2006/relationships/image" Target="../media/image157.jpeg" /><Relationship Id="rId53" Type="http://schemas.openxmlformats.org/officeDocument/2006/relationships/image" Target="../media/image158.jpeg" /><Relationship Id="rId54" Type="http://schemas.openxmlformats.org/officeDocument/2006/relationships/image" Target="../media/image159.jpeg" /><Relationship Id="rId55" Type="http://schemas.openxmlformats.org/officeDocument/2006/relationships/image" Target="../media/image160.jpeg" /><Relationship Id="rId56" Type="http://schemas.openxmlformats.org/officeDocument/2006/relationships/image" Target="../media/image161.jpeg" /><Relationship Id="rId57" Type="http://schemas.openxmlformats.org/officeDocument/2006/relationships/image" Target="../media/image162.jpeg" /><Relationship Id="rId58" Type="http://schemas.openxmlformats.org/officeDocument/2006/relationships/image" Target="../media/image163.jpeg" /><Relationship Id="rId59" Type="http://schemas.openxmlformats.org/officeDocument/2006/relationships/image" Target="../media/image164.jpeg" /><Relationship Id="rId60" Type="http://schemas.openxmlformats.org/officeDocument/2006/relationships/image" Target="../media/image165.jpeg" /><Relationship Id="rId61" Type="http://schemas.openxmlformats.org/officeDocument/2006/relationships/image" Target="../media/image166.jpeg" /><Relationship Id="rId62" Type="http://schemas.openxmlformats.org/officeDocument/2006/relationships/image" Target="../media/image167.jpeg" /><Relationship Id="rId63" Type="http://schemas.openxmlformats.org/officeDocument/2006/relationships/image" Target="../media/image168.jpeg" /><Relationship Id="rId64" Type="http://schemas.openxmlformats.org/officeDocument/2006/relationships/image" Target="../media/image169.jpeg" /><Relationship Id="rId65" Type="http://schemas.openxmlformats.org/officeDocument/2006/relationships/image" Target="../media/image170.jpeg" /><Relationship Id="rId66" Type="http://schemas.openxmlformats.org/officeDocument/2006/relationships/image" Target="../media/image171.jpeg" /><Relationship Id="rId67" Type="http://schemas.openxmlformats.org/officeDocument/2006/relationships/image" Target="../media/image172.jpeg" /><Relationship Id="rId68" Type="http://schemas.openxmlformats.org/officeDocument/2006/relationships/image" Target="../media/image173.jpeg" /><Relationship Id="rId69" Type="http://schemas.openxmlformats.org/officeDocument/2006/relationships/image" Target="../media/image174.jpeg" /><Relationship Id="rId70" Type="http://schemas.openxmlformats.org/officeDocument/2006/relationships/image" Target="../media/image175.jpeg" /><Relationship Id="rId71" Type="http://schemas.openxmlformats.org/officeDocument/2006/relationships/image" Target="../media/image176.jpeg" /><Relationship Id="rId72" Type="http://schemas.openxmlformats.org/officeDocument/2006/relationships/image" Target="../media/image177.jpeg" /><Relationship Id="rId73" Type="http://schemas.openxmlformats.org/officeDocument/2006/relationships/image" Target="../media/image178.jpeg" /><Relationship Id="rId74" Type="http://schemas.openxmlformats.org/officeDocument/2006/relationships/image" Target="../media/image179.jpeg" /><Relationship Id="rId75" Type="http://schemas.openxmlformats.org/officeDocument/2006/relationships/image" Target="../media/image180.jpeg" /><Relationship Id="rId76" Type="http://schemas.openxmlformats.org/officeDocument/2006/relationships/image" Target="../media/image181.jpeg" /><Relationship Id="rId77" Type="http://schemas.openxmlformats.org/officeDocument/2006/relationships/image" Target="../media/image182.jpeg" /><Relationship Id="rId78" Type="http://schemas.openxmlformats.org/officeDocument/2006/relationships/image" Target="../media/image183.jpeg" /><Relationship Id="rId79" Type="http://schemas.openxmlformats.org/officeDocument/2006/relationships/image" Target="../media/image184.jpeg" /><Relationship Id="rId80" Type="http://schemas.openxmlformats.org/officeDocument/2006/relationships/image" Target="../media/image185.jpeg" /><Relationship Id="rId81" Type="http://schemas.openxmlformats.org/officeDocument/2006/relationships/image" Target="../media/image186.jpeg" /><Relationship Id="rId82" Type="http://schemas.openxmlformats.org/officeDocument/2006/relationships/image" Target="../media/image187.jpeg" /><Relationship Id="rId83" Type="http://schemas.openxmlformats.org/officeDocument/2006/relationships/image" Target="../media/image188.jpeg" /><Relationship Id="rId84" Type="http://schemas.openxmlformats.org/officeDocument/2006/relationships/image" Target="../media/image189.jpeg" /><Relationship Id="rId85" Type="http://schemas.openxmlformats.org/officeDocument/2006/relationships/image" Target="../media/image190.jpeg" /><Relationship Id="rId86" Type="http://schemas.openxmlformats.org/officeDocument/2006/relationships/image" Target="../media/image191.jpeg" /><Relationship Id="rId87" Type="http://schemas.openxmlformats.org/officeDocument/2006/relationships/image" Target="../media/image192.jpeg" /><Relationship Id="rId88" Type="http://schemas.openxmlformats.org/officeDocument/2006/relationships/image" Target="../media/image193.jpeg" /><Relationship Id="rId89" Type="http://schemas.openxmlformats.org/officeDocument/2006/relationships/image" Target="../media/image194.jpeg" /><Relationship Id="rId90" Type="http://schemas.openxmlformats.org/officeDocument/2006/relationships/image" Target="../media/image19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6.jpeg" /><Relationship Id="rId6" Type="http://schemas.openxmlformats.org/officeDocument/2006/relationships/image" Target="../media/image17.jpeg" /><Relationship Id="rId7" Type="http://schemas.openxmlformats.org/officeDocument/2006/relationships/image" Target="../media/image18.jpeg" /><Relationship Id="rId8" Type="http://schemas.openxmlformats.org/officeDocument/2006/relationships/image" Target="../media/image19.jpeg" /><Relationship Id="rId9" Type="http://schemas.openxmlformats.org/officeDocument/2006/relationships/image" Target="../media/image20.jpeg" /><Relationship Id="rId10" Type="http://schemas.openxmlformats.org/officeDocument/2006/relationships/image" Target="../media/image21.jpeg" /><Relationship Id="rId11" Type="http://schemas.openxmlformats.org/officeDocument/2006/relationships/image" Target="../media/image22.jpeg" /><Relationship Id="rId12" Type="http://schemas.openxmlformats.org/officeDocument/2006/relationships/image" Target="../media/image23.jpeg" /><Relationship Id="rId13" Type="http://schemas.openxmlformats.org/officeDocument/2006/relationships/image" Target="../media/image24.jpeg" /><Relationship Id="rId14" Type="http://schemas.openxmlformats.org/officeDocument/2006/relationships/image" Target="../media/image25.jpeg" /><Relationship Id="rId15" Type="http://schemas.openxmlformats.org/officeDocument/2006/relationships/image" Target="../media/image26.jpeg" /><Relationship Id="rId16" Type="http://schemas.openxmlformats.org/officeDocument/2006/relationships/image" Target="../media/image27.jpeg" /><Relationship Id="rId17" Type="http://schemas.openxmlformats.org/officeDocument/2006/relationships/image" Target="../media/image28.jpeg" /><Relationship Id="rId18" Type="http://schemas.openxmlformats.org/officeDocument/2006/relationships/image" Target="../media/image29.jpeg" /><Relationship Id="rId19" Type="http://schemas.openxmlformats.org/officeDocument/2006/relationships/image" Target="../media/image30.jpeg" /><Relationship Id="rId20" Type="http://schemas.openxmlformats.org/officeDocument/2006/relationships/image" Target="../media/image31.jpeg" /><Relationship Id="rId21" Type="http://schemas.openxmlformats.org/officeDocument/2006/relationships/image" Target="../media/image32.jpeg" /><Relationship Id="rId22" Type="http://schemas.openxmlformats.org/officeDocument/2006/relationships/image" Target="../media/image33.jpeg" /><Relationship Id="rId23" Type="http://schemas.openxmlformats.org/officeDocument/2006/relationships/image" Target="../media/image34.jpeg" /><Relationship Id="rId24" Type="http://schemas.openxmlformats.org/officeDocument/2006/relationships/image" Target="../media/image35.jpeg" /><Relationship Id="rId25" Type="http://schemas.openxmlformats.org/officeDocument/2006/relationships/image" Target="../media/image36.jpeg" /><Relationship Id="rId26" Type="http://schemas.openxmlformats.org/officeDocument/2006/relationships/image" Target="../media/image37.jpeg" /><Relationship Id="rId27" Type="http://schemas.openxmlformats.org/officeDocument/2006/relationships/image" Target="../media/image38.jpeg" /><Relationship Id="rId28" Type="http://schemas.openxmlformats.org/officeDocument/2006/relationships/image" Target="../media/image39.jpeg" /><Relationship Id="rId29" Type="http://schemas.openxmlformats.org/officeDocument/2006/relationships/image" Target="../media/image40.jpeg" /><Relationship Id="rId30" Type="http://schemas.openxmlformats.org/officeDocument/2006/relationships/image" Target="../media/image41.jpeg" /><Relationship Id="rId31" Type="http://schemas.openxmlformats.org/officeDocument/2006/relationships/image" Target="../media/image4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Relationship Id="rId3" Type="http://schemas.openxmlformats.org/officeDocument/2006/relationships/image" Target="../media/image45.jpeg" /><Relationship Id="rId4" Type="http://schemas.openxmlformats.org/officeDocument/2006/relationships/image" Target="../media/image46.jpeg" /><Relationship Id="rId5" Type="http://schemas.openxmlformats.org/officeDocument/2006/relationships/image" Target="../media/image47.jpeg" /><Relationship Id="rId6" Type="http://schemas.openxmlformats.org/officeDocument/2006/relationships/image" Target="../media/image48.jpeg" /><Relationship Id="rId7" Type="http://schemas.openxmlformats.org/officeDocument/2006/relationships/image" Target="../media/image49.jpeg" /><Relationship Id="rId8" Type="http://schemas.openxmlformats.org/officeDocument/2006/relationships/image" Target="../media/image50.jpeg" /><Relationship Id="rId9" Type="http://schemas.openxmlformats.org/officeDocument/2006/relationships/image" Target="../media/image51.jpeg" /><Relationship Id="rId10" Type="http://schemas.openxmlformats.org/officeDocument/2006/relationships/image" Target="../media/image52.jpeg" /><Relationship Id="rId11" Type="http://schemas.openxmlformats.org/officeDocument/2006/relationships/image" Target="../media/image53.jpeg" /><Relationship Id="rId12" Type="http://schemas.openxmlformats.org/officeDocument/2006/relationships/image" Target="../media/image54.jpeg" /><Relationship Id="rId13" Type="http://schemas.openxmlformats.org/officeDocument/2006/relationships/image" Target="../media/image55.jpeg" /><Relationship Id="rId14" Type="http://schemas.openxmlformats.org/officeDocument/2006/relationships/image" Target="../media/image56.jpeg" /><Relationship Id="rId15" Type="http://schemas.openxmlformats.org/officeDocument/2006/relationships/image" Target="../media/image57.jpeg" /><Relationship Id="rId16" Type="http://schemas.openxmlformats.org/officeDocument/2006/relationships/image" Target="../media/image58.jpeg" /><Relationship Id="rId17" Type="http://schemas.openxmlformats.org/officeDocument/2006/relationships/image" Target="../media/image59.jpeg" /><Relationship Id="rId18" Type="http://schemas.openxmlformats.org/officeDocument/2006/relationships/image" Target="../media/image60.jpeg" /><Relationship Id="rId19" Type="http://schemas.openxmlformats.org/officeDocument/2006/relationships/image" Target="../media/image61.jpeg" /><Relationship Id="rId20" Type="http://schemas.openxmlformats.org/officeDocument/2006/relationships/image" Target="../media/image62.jpeg" /><Relationship Id="rId21" Type="http://schemas.openxmlformats.org/officeDocument/2006/relationships/image" Target="../media/image63.jpeg" /><Relationship Id="rId22" Type="http://schemas.openxmlformats.org/officeDocument/2006/relationships/image" Target="../media/image64.jpeg" /><Relationship Id="rId23" Type="http://schemas.openxmlformats.org/officeDocument/2006/relationships/image" Target="../media/image65.jpeg" /><Relationship Id="rId24" Type="http://schemas.openxmlformats.org/officeDocument/2006/relationships/image" Target="../media/image66.jpeg" /><Relationship Id="rId25" Type="http://schemas.openxmlformats.org/officeDocument/2006/relationships/image" Target="../media/image67.jpeg" /><Relationship Id="rId26" Type="http://schemas.openxmlformats.org/officeDocument/2006/relationships/image" Target="../media/image68.jpeg" /><Relationship Id="rId27" Type="http://schemas.openxmlformats.org/officeDocument/2006/relationships/image" Target="../media/image69.jpeg" /><Relationship Id="rId28" Type="http://schemas.openxmlformats.org/officeDocument/2006/relationships/image" Target="../media/image70.jpeg" /><Relationship Id="rId29" Type="http://schemas.openxmlformats.org/officeDocument/2006/relationships/image" Target="../media/image71.jpeg" /><Relationship Id="rId30" Type="http://schemas.openxmlformats.org/officeDocument/2006/relationships/image" Target="../media/image72.jpeg" /><Relationship Id="rId31" Type="http://schemas.openxmlformats.org/officeDocument/2006/relationships/image" Target="../media/image73.jpeg" /><Relationship Id="rId32" Type="http://schemas.openxmlformats.org/officeDocument/2006/relationships/image" Target="../media/image74.jpeg" /><Relationship Id="rId33" Type="http://schemas.openxmlformats.org/officeDocument/2006/relationships/image" Target="../media/image75.jpeg" /><Relationship Id="rId34" Type="http://schemas.openxmlformats.org/officeDocument/2006/relationships/image" Target="../media/image76.jpeg" /><Relationship Id="rId35" Type="http://schemas.openxmlformats.org/officeDocument/2006/relationships/image" Target="../media/image77.jpeg" /><Relationship Id="rId36" Type="http://schemas.openxmlformats.org/officeDocument/2006/relationships/image" Target="../media/image7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9.jpeg" /><Relationship Id="rId2" Type="http://schemas.openxmlformats.org/officeDocument/2006/relationships/image" Target="../media/image80.jpeg" /><Relationship Id="rId3" Type="http://schemas.openxmlformats.org/officeDocument/2006/relationships/image" Target="../media/image8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2.jpeg" /><Relationship Id="rId2" Type="http://schemas.openxmlformats.org/officeDocument/2006/relationships/image" Target="../media/image83.jpeg" /><Relationship Id="rId3" Type="http://schemas.openxmlformats.org/officeDocument/2006/relationships/image" Target="../media/image8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5.jpeg" /><Relationship Id="rId2" Type="http://schemas.openxmlformats.org/officeDocument/2006/relationships/image" Target="../media/image86.jpeg" /><Relationship Id="rId3" Type="http://schemas.openxmlformats.org/officeDocument/2006/relationships/image" Target="../media/image8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8.jpeg" /><Relationship Id="rId2" Type="http://schemas.openxmlformats.org/officeDocument/2006/relationships/image" Target="../media/image89.jpeg" /><Relationship Id="rId3" Type="http://schemas.openxmlformats.org/officeDocument/2006/relationships/image" Target="../media/image90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91.jpeg" /><Relationship Id="rId3" Type="http://schemas.openxmlformats.org/officeDocument/2006/relationships/image" Target="../media/image92.jpeg" /><Relationship Id="rId4" Type="http://schemas.openxmlformats.org/officeDocument/2006/relationships/image" Target="../media/image93.jpeg" /><Relationship Id="rId5" Type="http://schemas.openxmlformats.org/officeDocument/2006/relationships/image" Target="../media/image94.jpeg" /><Relationship Id="rId6" Type="http://schemas.openxmlformats.org/officeDocument/2006/relationships/image" Target="../media/image95.jpeg" /><Relationship Id="rId7" Type="http://schemas.openxmlformats.org/officeDocument/2006/relationships/image" Target="../media/image96.jpeg" /><Relationship Id="rId8" Type="http://schemas.openxmlformats.org/officeDocument/2006/relationships/image" Target="../media/image97.jpeg" /><Relationship Id="rId9" Type="http://schemas.openxmlformats.org/officeDocument/2006/relationships/image" Target="../media/image98.jpeg" /><Relationship Id="rId10" Type="http://schemas.openxmlformats.org/officeDocument/2006/relationships/image" Target="../media/image99.jpeg" /><Relationship Id="rId11" Type="http://schemas.openxmlformats.org/officeDocument/2006/relationships/image" Target="../media/image100.jpeg" /><Relationship Id="rId12" Type="http://schemas.openxmlformats.org/officeDocument/2006/relationships/image" Target="../media/image101.jpeg" /><Relationship Id="rId13" Type="http://schemas.openxmlformats.org/officeDocument/2006/relationships/image" Target="../media/image102.jpeg" /><Relationship Id="rId14" Type="http://schemas.openxmlformats.org/officeDocument/2006/relationships/image" Target="../media/image103.jpeg" /><Relationship Id="rId15" Type="http://schemas.openxmlformats.org/officeDocument/2006/relationships/image" Target="../media/image104.jpeg" /><Relationship Id="rId16" Type="http://schemas.openxmlformats.org/officeDocument/2006/relationships/image" Target="../media/image105.jpeg" /><Relationship Id="rId17" Type="http://schemas.openxmlformats.org/officeDocument/2006/relationships/image" Target="../media/image106.jpeg" /><Relationship Id="rId18" Type="http://schemas.openxmlformats.org/officeDocument/2006/relationships/image" Target="../media/image10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9</xdr:col>
      <xdr:colOff>609600</xdr:colOff>
      <xdr:row>60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5250" y="66675"/>
          <a:ext cx="6686550" cy="10106025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514350</xdr:colOff>
      <xdr:row>58</xdr:row>
      <xdr:rowOff>76200</xdr:rowOff>
    </xdr:from>
    <xdr:to>
      <xdr:col>6</xdr:col>
      <xdr:colOff>409575</xdr:colOff>
      <xdr:row>60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0" y="9810750"/>
          <a:ext cx="1952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Казань, 2008 г.</a:t>
          </a:r>
        </a:p>
      </xdr:txBody>
    </xdr:sp>
    <xdr:clientData/>
  </xdr:twoCellAnchor>
  <xdr:twoCellAnchor>
    <xdr:from>
      <xdr:col>2</xdr:col>
      <xdr:colOff>390525</xdr:colOff>
      <xdr:row>1</xdr:row>
      <xdr:rowOff>0</xdr:rowOff>
    </xdr:from>
    <xdr:to>
      <xdr:col>8</xdr:col>
      <xdr:colOff>142875</xdr:colOff>
      <xdr:row>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62125" y="161925"/>
          <a:ext cx="3867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ООО "Инновационные технологии"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3</xdr:col>
      <xdr:colOff>47625</xdr:colOff>
      <xdr:row>0</xdr:row>
      <xdr:rowOff>95250</xdr:rowOff>
    </xdr:to>
    <xdr:sp>
      <xdr:nvSpPr>
        <xdr:cNvPr id="1" name="Line 4"/>
        <xdr:cNvSpPr>
          <a:spLocks/>
        </xdr:cNvSpPr>
      </xdr:nvSpPr>
      <xdr:spPr>
        <a:xfrm>
          <a:off x="781050" y="95250"/>
          <a:ext cx="1323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219075</xdr:colOff>
      <xdr:row>3</xdr:row>
      <xdr:rowOff>47625</xdr:rowOff>
    </xdr:to>
    <xdr:sp>
      <xdr:nvSpPr>
        <xdr:cNvPr id="2" name="Line 5"/>
        <xdr:cNvSpPr>
          <a:spLocks/>
        </xdr:cNvSpPr>
      </xdr:nvSpPr>
      <xdr:spPr>
        <a:xfrm>
          <a:off x="904875" y="28575"/>
          <a:ext cx="0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133350</xdr:rowOff>
    </xdr:from>
    <xdr:to>
      <xdr:col>2</xdr:col>
      <xdr:colOff>476250</xdr:colOff>
      <xdr:row>1</xdr:row>
      <xdr:rowOff>104775</xdr:rowOff>
    </xdr:to>
    <xdr:sp>
      <xdr:nvSpPr>
        <xdr:cNvPr id="3" name="AutoShape 6"/>
        <xdr:cNvSpPr>
          <a:spLocks/>
        </xdr:cNvSpPr>
      </xdr:nvSpPr>
      <xdr:spPr>
        <a:xfrm>
          <a:off x="942975" y="133350"/>
          <a:ext cx="90487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проверка</a:t>
          </a:r>
        </a:p>
      </xdr:txBody>
    </xdr:sp>
    <xdr:clientData/>
  </xdr:twoCellAnchor>
  <xdr:twoCellAnchor>
    <xdr:from>
      <xdr:col>10</xdr:col>
      <xdr:colOff>19050</xdr:colOff>
      <xdr:row>0</xdr:row>
      <xdr:rowOff>28575</xdr:rowOff>
    </xdr:from>
    <xdr:to>
      <xdr:col>10</xdr:col>
      <xdr:colOff>504825</xdr:colOff>
      <xdr:row>57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7058025" y="28575"/>
          <a:ext cx="485775" cy="101250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228600</xdr:rowOff>
    </xdr:from>
    <xdr:to>
      <xdr:col>10</xdr:col>
      <xdr:colOff>419100</xdr:colOff>
      <xdr:row>56</xdr:row>
      <xdr:rowOff>57150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7143750" y="964882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31</a:t>
          </a:r>
        </a:p>
      </xdr:txBody>
    </xdr:sp>
    <xdr:clientData/>
  </xdr:twoCellAnchor>
  <xdr:twoCellAnchor>
    <xdr:from>
      <xdr:col>10</xdr:col>
      <xdr:colOff>190500</xdr:colOff>
      <xdr:row>7</xdr:row>
      <xdr:rowOff>9525</xdr:rowOff>
    </xdr:from>
    <xdr:to>
      <xdr:col>10</xdr:col>
      <xdr:colOff>371475</xdr:colOff>
      <xdr:row>33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7229475" y="1276350"/>
          <a:ext cx="180975" cy="4714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 editAs="oneCell">
    <xdr:from>
      <xdr:col>0</xdr:col>
      <xdr:colOff>628650</xdr:colOff>
      <xdr:row>25</xdr:row>
      <xdr:rowOff>133350</xdr:rowOff>
    </xdr:from>
    <xdr:to>
      <xdr:col>5</xdr:col>
      <xdr:colOff>47625</xdr:colOff>
      <xdr:row>46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829175"/>
          <a:ext cx="28479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25</xdr:row>
      <xdr:rowOff>152400</xdr:rowOff>
    </xdr:from>
    <xdr:to>
      <xdr:col>9</xdr:col>
      <xdr:colOff>180975</xdr:colOff>
      <xdr:row>46</xdr:row>
      <xdr:rowOff>114300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4848225"/>
          <a:ext cx="28479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111</xdr:row>
      <xdr:rowOff>66675</xdr:rowOff>
    </xdr:from>
    <xdr:to>
      <xdr:col>9</xdr:col>
      <xdr:colOff>190500</xdr:colOff>
      <xdr:row>113</xdr:row>
      <xdr:rowOff>123825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3695700" y="19573875"/>
          <a:ext cx="2847975" cy="381000"/>
        </a:xfrm>
        <a:prstGeom prst="rect">
          <a:avLst/>
        </a:prstGeom>
        <a:solidFill>
          <a:srgbClr val="0000FF"/>
        </a:solidFill>
        <a:ln w="38100" cmpd="dbl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ООО "Инновационные технололгии"
E-mail:  re-therm @ mail.ru
</a:t>
          </a:r>
        </a:p>
      </xdr:txBody>
    </xdr:sp>
    <xdr:clientData/>
  </xdr:twoCellAnchor>
  <xdr:twoCellAnchor>
    <xdr:from>
      <xdr:col>10</xdr:col>
      <xdr:colOff>19050</xdr:colOff>
      <xdr:row>58</xdr:row>
      <xdr:rowOff>28575</xdr:rowOff>
    </xdr:from>
    <xdr:to>
      <xdr:col>10</xdr:col>
      <xdr:colOff>514350</xdr:colOff>
      <xdr:row>116</xdr:row>
      <xdr:rowOff>142875</xdr:rowOff>
    </xdr:to>
    <xdr:sp>
      <xdr:nvSpPr>
        <xdr:cNvPr id="10" name="Rectangle 21"/>
        <xdr:cNvSpPr>
          <a:spLocks/>
        </xdr:cNvSpPr>
      </xdr:nvSpPr>
      <xdr:spPr>
        <a:xfrm>
          <a:off x="7058025" y="10201275"/>
          <a:ext cx="495300" cy="102584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104775</xdr:colOff>
      <xdr:row>113</xdr:row>
      <xdr:rowOff>161925</xdr:rowOff>
    </xdr:from>
    <xdr:to>
      <xdr:col>10</xdr:col>
      <xdr:colOff>419100</xdr:colOff>
      <xdr:row>115</xdr:row>
      <xdr:rowOff>57150</xdr:rowOff>
    </xdr:to>
    <xdr:sp>
      <xdr:nvSpPr>
        <xdr:cNvPr id="11" name="TextBox 22"/>
        <xdr:cNvSpPr txBox="1">
          <a:spLocks noChangeArrowheads="1"/>
        </xdr:cNvSpPr>
      </xdr:nvSpPr>
      <xdr:spPr>
        <a:xfrm>
          <a:off x="7143750" y="1999297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32</a:t>
          </a:r>
        </a:p>
      </xdr:txBody>
    </xdr:sp>
    <xdr:clientData/>
  </xdr:twoCellAnchor>
  <xdr:twoCellAnchor>
    <xdr:from>
      <xdr:col>10</xdr:col>
      <xdr:colOff>190500</xdr:colOff>
      <xdr:row>65</xdr:row>
      <xdr:rowOff>9525</xdr:rowOff>
    </xdr:from>
    <xdr:to>
      <xdr:col>10</xdr:col>
      <xdr:colOff>371475</xdr:colOff>
      <xdr:row>91</xdr:row>
      <xdr:rowOff>0</xdr:rowOff>
    </xdr:to>
    <xdr:sp>
      <xdr:nvSpPr>
        <xdr:cNvPr id="12" name="AutoShape 23"/>
        <xdr:cNvSpPr>
          <a:spLocks/>
        </xdr:cNvSpPr>
      </xdr:nvSpPr>
      <xdr:spPr>
        <a:xfrm rot="16200000">
          <a:off x="7229475" y="11420475"/>
          <a:ext cx="180975" cy="4733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102</xdr:row>
      <xdr:rowOff>38100</xdr:rowOff>
    </xdr:from>
    <xdr:to>
      <xdr:col>8</xdr:col>
      <xdr:colOff>657225</xdr:colOff>
      <xdr:row>115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2124075" y="17849850"/>
          <a:ext cx="4019550" cy="21717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590550</xdr:colOff>
      <xdr:row>93</xdr:row>
      <xdr:rowOff>114300</xdr:rowOff>
    </xdr:from>
    <xdr:to>
      <xdr:col>5</xdr:col>
      <xdr:colOff>314325</xdr:colOff>
      <xdr:row>95</xdr:row>
      <xdr:rowOff>152400</xdr:rowOff>
    </xdr:to>
    <xdr:sp>
      <xdr:nvSpPr>
        <xdr:cNvPr id="2" name="Oval 2"/>
        <xdr:cNvSpPr>
          <a:spLocks/>
        </xdr:cNvSpPr>
      </xdr:nvSpPr>
      <xdr:spPr>
        <a:xfrm>
          <a:off x="3333750" y="164306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619125</xdr:colOff>
      <xdr:row>90</xdr:row>
      <xdr:rowOff>114300</xdr:rowOff>
    </xdr:from>
    <xdr:to>
      <xdr:col>5</xdr:col>
      <xdr:colOff>342900</xdr:colOff>
      <xdr:row>92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3362325" y="159448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89</xdr:row>
      <xdr:rowOff>66675</xdr:rowOff>
    </xdr:from>
    <xdr:to>
      <xdr:col>6</xdr:col>
      <xdr:colOff>76200</xdr:colOff>
      <xdr:row>91</xdr:row>
      <xdr:rowOff>104775</xdr:rowOff>
    </xdr:to>
    <xdr:sp>
      <xdr:nvSpPr>
        <xdr:cNvPr id="4" name="Oval 4"/>
        <xdr:cNvSpPr>
          <a:spLocks/>
        </xdr:cNvSpPr>
      </xdr:nvSpPr>
      <xdr:spPr>
        <a:xfrm>
          <a:off x="3781425" y="157353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361950</xdr:colOff>
      <xdr:row>86</xdr:row>
      <xdr:rowOff>95250</xdr:rowOff>
    </xdr:from>
    <xdr:to>
      <xdr:col>6</xdr:col>
      <xdr:colOff>85725</xdr:colOff>
      <xdr:row>88</xdr:row>
      <xdr:rowOff>133350</xdr:rowOff>
    </xdr:to>
    <xdr:sp>
      <xdr:nvSpPr>
        <xdr:cNvPr id="5" name="Oval 5"/>
        <xdr:cNvSpPr>
          <a:spLocks/>
        </xdr:cNvSpPr>
      </xdr:nvSpPr>
      <xdr:spPr>
        <a:xfrm>
          <a:off x="3790950" y="152781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561975</xdr:colOff>
      <xdr:row>85</xdr:row>
      <xdr:rowOff>57150</xdr:rowOff>
    </xdr:from>
    <xdr:to>
      <xdr:col>5</xdr:col>
      <xdr:colOff>276225</xdr:colOff>
      <xdr:row>87</xdr:row>
      <xdr:rowOff>95250</xdr:rowOff>
    </xdr:to>
    <xdr:sp>
      <xdr:nvSpPr>
        <xdr:cNvPr id="6" name="Oval 6"/>
        <xdr:cNvSpPr>
          <a:spLocks/>
        </xdr:cNvSpPr>
      </xdr:nvSpPr>
      <xdr:spPr>
        <a:xfrm>
          <a:off x="3305175" y="15078075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581025</xdr:colOff>
      <xdr:row>82</xdr:row>
      <xdr:rowOff>85725</xdr:rowOff>
    </xdr:from>
    <xdr:to>
      <xdr:col>5</xdr:col>
      <xdr:colOff>304800</xdr:colOff>
      <xdr:row>84</xdr:row>
      <xdr:rowOff>123825</xdr:rowOff>
    </xdr:to>
    <xdr:sp>
      <xdr:nvSpPr>
        <xdr:cNvPr id="7" name="Oval 7"/>
        <xdr:cNvSpPr>
          <a:spLocks/>
        </xdr:cNvSpPr>
      </xdr:nvSpPr>
      <xdr:spPr>
        <a:xfrm>
          <a:off x="3324225" y="146208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93</xdr:row>
      <xdr:rowOff>104775</xdr:rowOff>
    </xdr:from>
    <xdr:to>
      <xdr:col>4</xdr:col>
      <xdr:colOff>104775</xdr:colOff>
      <xdr:row>95</xdr:row>
      <xdr:rowOff>142875</xdr:rowOff>
    </xdr:to>
    <xdr:sp>
      <xdr:nvSpPr>
        <xdr:cNvPr id="8" name="Oval 8"/>
        <xdr:cNvSpPr>
          <a:spLocks/>
        </xdr:cNvSpPr>
      </xdr:nvSpPr>
      <xdr:spPr>
        <a:xfrm>
          <a:off x="2447925" y="16421100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89</xdr:row>
      <xdr:rowOff>76200</xdr:rowOff>
    </xdr:from>
    <xdr:to>
      <xdr:col>4</xdr:col>
      <xdr:colOff>523875</xdr:colOff>
      <xdr:row>91</xdr:row>
      <xdr:rowOff>114300</xdr:rowOff>
    </xdr:to>
    <xdr:sp>
      <xdr:nvSpPr>
        <xdr:cNvPr id="9" name="Oval 9"/>
        <xdr:cNvSpPr>
          <a:spLocks/>
        </xdr:cNvSpPr>
      </xdr:nvSpPr>
      <xdr:spPr>
        <a:xfrm>
          <a:off x="2857500" y="157448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142875</xdr:colOff>
      <xdr:row>86</xdr:row>
      <xdr:rowOff>123825</xdr:rowOff>
    </xdr:from>
    <xdr:to>
      <xdr:col>4</xdr:col>
      <xdr:colOff>542925</xdr:colOff>
      <xdr:row>89</xdr:row>
      <xdr:rowOff>0</xdr:rowOff>
    </xdr:to>
    <xdr:sp>
      <xdr:nvSpPr>
        <xdr:cNvPr id="10" name="Oval 10"/>
        <xdr:cNvSpPr>
          <a:spLocks/>
        </xdr:cNvSpPr>
      </xdr:nvSpPr>
      <xdr:spPr>
        <a:xfrm>
          <a:off x="2886075" y="153066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90</xdr:row>
      <xdr:rowOff>133350</xdr:rowOff>
    </xdr:from>
    <xdr:to>
      <xdr:col>4</xdr:col>
      <xdr:colOff>104775</xdr:colOff>
      <xdr:row>93</xdr:row>
      <xdr:rowOff>9525</xdr:rowOff>
    </xdr:to>
    <xdr:sp>
      <xdr:nvSpPr>
        <xdr:cNvPr id="11" name="Oval 11"/>
        <xdr:cNvSpPr>
          <a:spLocks/>
        </xdr:cNvSpPr>
      </xdr:nvSpPr>
      <xdr:spPr>
        <a:xfrm>
          <a:off x="2447925" y="15963900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89</xdr:row>
      <xdr:rowOff>76200</xdr:rowOff>
    </xdr:from>
    <xdr:to>
      <xdr:col>3</xdr:col>
      <xdr:colOff>361950</xdr:colOff>
      <xdr:row>91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2019300" y="15744825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86</xdr:row>
      <xdr:rowOff>123825</xdr:rowOff>
    </xdr:from>
    <xdr:to>
      <xdr:col>3</xdr:col>
      <xdr:colOff>323850</xdr:colOff>
      <xdr:row>89</xdr:row>
      <xdr:rowOff>0</xdr:rowOff>
    </xdr:to>
    <xdr:sp>
      <xdr:nvSpPr>
        <xdr:cNvPr id="13" name="Oval 13"/>
        <xdr:cNvSpPr>
          <a:spLocks/>
        </xdr:cNvSpPr>
      </xdr:nvSpPr>
      <xdr:spPr>
        <a:xfrm>
          <a:off x="1971675" y="153066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</xdr:colOff>
      <xdr:row>63</xdr:row>
      <xdr:rowOff>28575</xdr:rowOff>
    </xdr:from>
    <xdr:to>
      <xdr:col>9</xdr:col>
      <xdr:colOff>28575</xdr:colOff>
      <xdr:row>76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114550" y="11449050"/>
          <a:ext cx="4086225" cy="20764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10</xdr:row>
      <xdr:rowOff>9525</xdr:rowOff>
    </xdr:from>
    <xdr:to>
      <xdr:col>2</xdr:col>
      <xdr:colOff>352425</xdr:colOff>
      <xdr:row>12</xdr:row>
      <xdr:rowOff>9525</xdr:rowOff>
    </xdr:to>
    <xdr:sp>
      <xdr:nvSpPr>
        <xdr:cNvPr id="15" name="Oval 15"/>
        <xdr:cNvSpPr>
          <a:spLocks/>
        </xdr:cNvSpPr>
      </xdr:nvSpPr>
      <xdr:spPr>
        <a:xfrm>
          <a:off x="1314450" y="18764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9</xdr:row>
      <xdr:rowOff>95250</xdr:rowOff>
    </xdr:from>
    <xdr:to>
      <xdr:col>6</xdr:col>
      <xdr:colOff>285750</xdr:colOff>
      <xdr:row>13</xdr:row>
      <xdr:rowOff>95250</xdr:rowOff>
    </xdr:to>
    <xdr:sp>
      <xdr:nvSpPr>
        <xdr:cNvPr id="16" name="Oval 16"/>
        <xdr:cNvSpPr>
          <a:spLocks/>
        </xdr:cNvSpPr>
      </xdr:nvSpPr>
      <xdr:spPr>
        <a:xfrm>
          <a:off x="3590925" y="17811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62</xdr:row>
      <xdr:rowOff>76200</xdr:rowOff>
    </xdr:from>
    <xdr:to>
      <xdr:col>3</xdr:col>
      <xdr:colOff>495300</xdr:colOff>
      <xdr:row>66</xdr:row>
      <xdr:rowOff>152400</xdr:rowOff>
    </xdr:to>
    <xdr:sp>
      <xdr:nvSpPr>
        <xdr:cNvPr id="17" name="Oval 17"/>
        <xdr:cNvSpPr>
          <a:spLocks/>
        </xdr:cNvSpPr>
      </xdr:nvSpPr>
      <xdr:spPr>
        <a:xfrm>
          <a:off x="1733550" y="1133475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31</xdr:row>
      <xdr:rowOff>104775</xdr:rowOff>
    </xdr:from>
    <xdr:to>
      <xdr:col>8</xdr:col>
      <xdr:colOff>19050</xdr:colOff>
      <xdr:row>51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91200"/>
          <a:ext cx="478155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202</xdr:row>
      <xdr:rowOff>76200</xdr:rowOff>
    </xdr:from>
    <xdr:to>
      <xdr:col>7</xdr:col>
      <xdr:colOff>314325</xdr:colOff>
      <xdr:row>205</xdr:row>
      <xdr:rowOff>104775</xdr:rowOff>
    </xdr:to>
    <xdr:sp>
      <xdr:nvSpPr>
        <xdr:cNvPr id="19" name="Oval 19"/>
        <xdr:cNvSpPr>
          <a:spLocks/>
        </xdr:cNvSpPr>
      </xdr:nvSpPr>
      <xdr:spPr>
        <a:xfrm>
          <a:off x="3581400" y="34537650"/>
          <a:ext cx="1533525" cy="514350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187</xdr:row>
      <xdr:rowOff>66675</xdr:rowOff>
    </xdr:from>
    <xdr:to>
      <xdr:col>7</xdr:col>
      <xdr:colOff>304800</xdr:colOff>
      <xdr:row>190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571875" y="32061150"/>
          <a:ext cx="1533525" cy="514350"/>
        </a:xfrm>
        <a:prstGeom prst="ellipse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190500</xdr:colOff>
      <xdr:row>190</xdr:row>
      <xdr:rowOff>0</xdr:rowOff>
    </xdr:from>
    <xdr:to>
      <xdr:col>8</xdr:col>
      <xdr:colOff>285750</xdr:colOff>
      <xdr:row>191</xdr:row>
      <xdr:rowOff>114300</xdr:rowOff>
    </xdr:to>
    <xdr:sp>
      <xdr:nvSpPr>
        <xdr:cNvPr id="21" name="Rectangle 21"/>
        <xdr:cNvSpPr>
          <a:spLocks/>
        </xdr:cNvSpPr>
      </xdr:nvSpPr>
      <xdr:spPr>
        <a:xfrm>
          <a:off x="876300" y="32480250"/>
          <a:ext cx="4895850" cy="2762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190500</xdr:colOff>
      <xdr:row>205</xdr:row>
      <xdr:rowOff>0</xdr:rowOff>
    </xdr:from>
    <xdr:to>
      <xdr:col>8</xdr:col>
      <xdr:colOff>285750</xdr:colOff>
      <xdr:row>206</xdr:row>
      <xdr:rowOff>142875</xdr:rowOff>
    </xdr:to>
    <xdr:sp>
      <xdr:nvSpPr>
        <xdr:cNvPr id="22" name="Rectangle 22"/>
        <xdr:cNvSpPr>
          <a:spLocks/>
        </xdr:cNvSpPr>
      </xdr:nvSpPr>
      <xdr:spPr>
        <a:xfrm>
          <a:off x="876300" y="34947225"/>
          <a:ext cx="4895850" cy="3048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189</xdr:row>
      <xdr:rowOff>85725</xdr:rowOff>
    </xdr:from>
    <xdr:to>
      <xdr:col>8</xdr:col>
      <xdr:colOff>304800</xdr:colOff>
      <xdr:row>190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200400" y="32404050"/>
          <a:ext cx="2590800" cy="762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204</xdr:row>
      <xdr:rowOff>85725</xdr:rowOff>
    </xdr:from>
    <xdr:to>
      <xdr:col>8</xdr:col>
      <xdr:colOff>304800</xdr:colOff>
      <xdr:row>205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181350" y="34871025"/>
          <a:ext cx="2609850" cy="762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198</xdr:row>
      <xdr:rowOff>0</xdr:rowOff>
    </xdr:from>
    <xdr:to>
      <xdr:col>2</xdr:col>
      <xdr:colOff>542925</xdr:colOff>
      <xdr:row>200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1104900" y="33813750"/>
          <a:ext cx="809625" cy="342900"/>
        </a:xfrm>
        <a:prstGeom prst="borderCallout1">
          <a:avLst>
            <a:gd name="adj1" fmla="val -71250"/>
            <a:gd name="adj2" fmla="val 355555"/>
            <a:gd name="adj3" fmla="val -60000"/>
            <a:gd name="adj4" fmla="val -16666"/>
            <a:gd name="adj5" fmla="val -56250"/>
            <a:gd name="adj6" fmla="val 183333"/>
            <a:gd name="adj7" fmla="val -45000"/>
            <a:gd name="adj8" fmla="val 2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150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1</xdr:col>
      <xdr:colOff>504825</xdr:colOff>
      <xdr:row>181</xdr:row>
      <xdr:rowOff>152400</xdr:rowOff>
    </xdr:from>
    <xdr:to>
      <xdr:col>2</xdr:col>
      <xdr:colOff>628650</xdr:colOff>
      <xdr:row>184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1190625" y="31175325"/>
          <a:ext cx="809625" cy="342900"/>
        </a:xfrm>
        <a:prstGeom prst="borderCallout1">
          <a:avLst>
            <a:gd name="adj1" fmla="val -72370"/>
            <a:gd name="adj2" fmla="val 358333"/>
            <a:gd name="adj3" fmla="val -60527"/>
            <a:gd name="adj4" fmla="val -16666"/>
            <a:gd name="adj5" fmla="val -77629"/>
            <a:gd name="adj6" fmla="val 230555"/>
            <a:gd name="adj7" fmla="val -68421"/>
            <a:gd name="adj8" fmla="val 24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5</xdr:col>
      <xdr:colOff>247650</xdr:colOff>
      <xdr:row>182</xdr:row>
      <xdr:rowOff>0</xdr:rowOff>
    </xdr:from>
    <xdr:to>
      <xdr:col>6</xdr:col>
      <xdr:colOff>371475</xdr:colOff>
      <xdr:row>184</xdr:row>
      <xdr:rowOff>19050</xdr:rowOff>
    </xdr:to>
    <xdr:sp>
      <xdr:nvSpPr>
        <xdr:cNvPr id="27" name="AutoShape 27"/>
        <xdr:cNvSpPr>
          <a:spLocks/>
        </xdr:cNvSpPr>
      </xdr:nvSpPr>
      <xdr:spPr>
        <a:xfrm>
          <a:off x="3676650" y="31184850"/>
          <a:ext cx="809625" cy="342900"/>
        </a:xfrm>
        <a:prstGeom prst="borderCallout1">
          <a:avLst>
            <a:gd name="adj1" fmla="val -81250"/>
            <a:gd name="adj2" fmla="val 316666"/>
            <a:gd name="adj3" fmla="val -16666"/>
            <a:gd name="adj4" fmla="val -136458"/>
            <a:gd name="adj5" fmla="val 180555"/>
            <a:gd name="adj6" fmla="val -127083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70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7</xdr:col>
      <xdr:colOff>219075</xdr:colOff>
      <xdr:row>182</xdr:row>
      <xdr:rowOff>0</xdr:rowOff>
    </xdr:from>
    <xdr:to>
      <xdr:col>8</xdr:col>
      <xdr:colOff>342900</xdr:colOff>
      <xdr:row>184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5019675" y="31184850"/>
          <a:ext cx="809625" cy="342900"/>
        </a:xfrm>
        <a:prstGeom prst="borderCallout1">
          <a:avLst>
            <a:gd name="adj1" fmla="val -103125"/>
            <a:gd name="adj2" fmla="val 241666"/>
            <a:gd name="adj3" fmla="val -16666"/>
            <a:gd name="adj4" fmla="val 50000"/>
            <a:gd name="adj5" fmla="val 180555"/>
            <a:gd name="adj6" fmla="val 59375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48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5</xdr:col>
      <xdr:colOff>171450</xdr:colOff>
      <xdr:row>198</xdr:row>
      <xdr:rowOff>0</xdr:rowOff>
    </xdr:from>
    <xdr:to>
      <xdr:col>6</xdr:col>
      <xdr:colOff>304800</xdr:colOff>
      <xdr:row>200</xdr:row>
      <xdr:rowOff>19050</xdr:rowOff>
    </xdr:to>
    <xdr:sp>
      <xdr:nvSpPr>
        <xdr:cNvPr id="29" name="AutoShape 29"/>
        <xdr:cNvSpPr>
          <a:spLocks/>
        </xdr:cNvSpPr>
      </xdr:nvSpPr>
      <xdr:spPr>
        <a:xfrm>
          <a:off x="3600450" y="33813750"/>
          <a:ext cx="819150" cy="342900"/>
        </a:xfrm>
        <a:prstGeom prst="borderCallout1">
          <a:avLst>
            <a:gd name="adj1" fmla="val -78125"/>
            <a:gd name="adj2" fmla="val 266666"/>
            <a:gd name="adj3" fmla="val -16666"/>
            <a:gd name="adj4" fmla="val 46875"/>
            <a:gd name="adj5" fmla="val 208333"/>
            <a:gd name="adj6" fmla="val 56250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7</xdr:col>
      <xdr:colOff>161925</xdr:colOff>
      <xdr:row>198</xdr:row>
      <xdr:rowOff>0</xdr:rowOff>
    </xdr:from>
    <xdr:to>
      <xdr:col>8</xdr:col>
      <xdr:colOff>285750</xdr:colOff>
      <xdr:row>200</xdr:row>
      <xdr:rowOff>19050</xdr:rowOff>
    </xdr:to>
    <xdr:sp>
      <xdr:nvSpPr>
        <xdr:cNvPr id="30" name="AutoShape 30"/>
        <xdr:cNvSpPr>
          <a:spLocks/>
        </xdr:cNvSpPr>
      </xdr:nvSpPr>
      <xdr:spPr>
        <a:xfrm>
          <a:off x="4962525" y="33813750"/>
          <a:ext cx="809625" cy="342900"/>
        </a:xfrm>
        <a:prstGeom prst="borderCallout1">
          <a:avLst>
            <a:gd name="adj1" fmla="val -110416"/>
            <a:gd name="adj2" fmla="val 208333"/>
            <a:gd name="adj3" fmla="val -16666"/>
            <a:gd name="adj4" fmla="val 54166"/>
            <a:gd name="adj5" fmla="val 208333"/>
            <a:gd name="adj6" fmla="val 63541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65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2</xdr:col>
      <xdr:colOff>104775</xdr:colOff>
      <xdr:row>203</xdr:row>
      <xdr:rowOff>133350</xdr:rowOff>
    </xdr:from>
    <xdr:to>
      <xdr:col>2</xdr:col>
      <xdr:colOff>304800</xdr:colOff>
      <xdr:row>204</xdr:row>
      <xdr:rowOff>85725</xdr:rowOff>
    </xdr:to>
    <xdr:sp>
      <xdr:nvSpPr>
        <xdr:cNvPr id="31" name="Oval 31"/>
        <xdr:cNvSpPr>
          <a:spLocks/>
        </xdr:cNvSpPr>
      </xdr:nvSpPr>
      <xdr:spPr>
        <a:xfrm>
          <a:off x="1476375" y="34756725"/>
          <a:ext cx="190500" cy="114300"/>
        </a:xfrm>
        <a:prstGeom prst="ellipse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204</xdr:row>
      <xdr:rowOff>47625</xdr:rowOff>
    </xdr:from>
    <xdr:to>
      <xdr:col>2</xdr:col>
      <xdr:colOff>523875</xdr:colOff>
      <xdr:row>205</xdr:row>
      <xdr:rowOff>0</xdr:rowOff>
    </xdr:to>
    <xdr:sp>
      <xdr:nvSpPr>
        <xdr:cNvPr id="32" name="Oval 32"/>
        <xdr:cNvSpPr>
          <a:spLocks/>
        </xdr:cNvSpPr>
      </xdr:nvSpPr>
      <xdr:spPr>
        <a:xfrm>
          <a:off x="1704975" y="34832925"/>
          <a:ext cx="190500" cy="114300"/>
        </a:xfrm>
        <a:prstGeom prst="ellipse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203</xdr:row>
      <xdr:rowOff>28575</xdr:rowOff>
    </xdr:from>
    <xdr:to>
      <xdr:col>1</xdr:col>
      <xdr:colOff>676275</xdr:colOff>
      <xdr:row>203</xdr:row>
      <xdr:rowOff>142875</xdr:rowOff>
    </xdr:to>
    <xdr:sp>
      <xdr:nvSpPr>
        <xdr:cNvPr id="33" name="Oval 33"/>
        <xdr:cNvSpPr>
          <a:spLocks/>
        </xdr:cNvSpPr>
      </xdr:nvSpPr>
      <xdr:spPr>
        <a:xfrm>
          <a:off x="1171575" y="34651950"/>
          <a:ext cx="190500" cy="114300"/>
        </a:xfrm>
        <a:prstGeom prst="ellipse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202</xdr:row>
      <xdr:rowOff>133350</xdr:rowOff>
    </xdr:from>
    <xdr:to>
      <xdr:col>2</xdr:col>
      <xdr:colOff>247650</xdr:colOff>
      <xdr:row>203</xdr:row>
      <xdr:rowOff>85725</xdr:rowOff>
    </xdr:to>
    <xdr:sp>
      <xdr:nvSpPr>
        <xdr:cNvPr id="34" name="Oval 34"/>
        <xdr:cNvSpPr>
          <a:spLocks/>
        </xdr:cNvSpPr>
      </xdr:nvSpPr>
      <xdr:spPr>
        <a:xfrm>
          <a:off x="1428750" y="34594800"/>
          <a:ext cx="190500" cy="11430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204</xdr:row>
      <xdr:rowOff>47625</xdr:rowOff>
    </xdr:from>
    <xdr:to>
      <xdr:col>3</xdr:col>
      <xdr:colOff>76200</xdr:colOff>
      <xdr:row>205</xdr:row>
      <xdr:rowOff>0</xdr:rowOff>
    </xdr:to>
    <xdr:sp>
      <xdr:nvSpPr>
        <xdr:cNvPr id="35" name="Oval 35"/>
        <xdr:cNvSpPr>
          <a:spLocks/>
        </xdr:cNvSpPr>
      </xdr:nvSpPr>
      <xdr:spPr>
        <a:xfrm>
          <a:off x="1943100" y="34832925"/>
          <a:ext cx="190500" cy="114300"/>
        </a:xfrm>
        <a:prstGeom prst="ellipse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203</xdr:row>
      <xdr:rowOff>104775</xdr:rowOff>
    </xdr:from>
    <xdr:to>
      <xdr:col>3</xdr:col>
      <xdr:colOff>266700</xdr:colOff>
      <xdr:row>204</xdr:row>
      <xdr:rowOff>57150</xdr:rowOff>
    </xdr:to>
    <xdr:sp>
      <xdr:nvSpPr>
        <xdr:cNvPr id="36" name="Oval 36"/>
        <xdr:cNvSpPr>
          <a:spLocks/>
        </xdr:cNvSpPr>
      </xdr:nvSpPr>
      <xdr:spPr>
        <a:xfrm>
          <a:off x="2133600" y="34728150"/>
          <a:ext cx="190500" cy="114300"/>
        </a:xfrm>
        <a:prstGeom prst="ellipse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202</xdr:row>
      <xdr:rowOff>123825</xdr:rowOff>
    </xdr:from>
    <xdr:to>
      <xdr:col>3</xdr:col>
      <xdr:colOff>390525</xdr:colOff>
      <xdr:row>203</xdr:row>
      <xdr:rowOff>76200</xdr:rowOff>
    </xdr:to>
    <xdr:sp>
      <xdr:nvSpPr>
        <xdr:cNvPr id="37" name="Oval 37"/>
        <xdr:cNvSpPr>
          <a:spLocks/>
        </xdr:cNvSpPr>
      </xdr:nvSpPr>
      <xdr:spPr>
        <a:xfrm>
          <a:off x="2247900" y="34585275"/>
          <a:ext cx="190500" cy="114300"/>
        </a:xfrm>
        <a:prstGeom prst="ellipse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203</xdr:row>
      <xdr:rowOff>47625</xdr:rowOff>
    </xdr:from>
    <xdr:to>
      <xdr:col>3</xdr:col>
      <xdr:colOff>609600</xdr:colOff>
      <xdr:row>204</xdr:row>
      <xdr:rowOff>0</xdr:rowOff>
    </xdr:to>
    <xdr:sp>
      <xdr:nvSpPr>
        <xdr:cNvPr id="38" name="Oval 38"/>
        <xdr:cNvSpPr>
          <a:spLocks/>
        </xdr:cNvSpPr>
      </xdr:nvSpPr>
      <xdr:spPr>
        <a:xfrm>
          <a:off x="2476500" y="34671000"/>
          <a:ext cx="190500" cy="114300"/>
        </a:xfrm>
        <a:prstGeom prst="ellipse">
          <a:avLst/>
        </a:pr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202</xdr:row>
      <xdr:rowOff>38100</xdr:rowOff>
    </xdr:from>
    <xdr:to>
      <xdr:col>2</xdr:col>
      <xdr:colOff>619125</xdr:colOff>
      <xdr:row>202</xdr:row>
      <xdr:rowOff>152400</xdr:rowOff>
    </xdr:to>
    <xdr:sp>
      <xdr:nvSpPr>
        <xdr:cNvPr id="39" name="Oval 39"/>
        <xdr:cNvSpPr>
          <a:spLocks/>
        </xdr:cNvSpPr>
      </xdr:nvSpPr>
      <xdr:spPr>
        <a:xfrm>
          <a:off x="1800225" y="34499550"/>
          <a:ext cx="190500" cy="114300"/>
        </a:xfrm>
        <a:prstGeom prst="ellipse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203</xdr:row>
      <xdr:rowOff>95250</xdr:rowOff>
    </xdr:from>
    <xdr:to>
      <xdr:col>2</xdr:col>
      <xdr:colOff>628650</xdr:colOff>
      <xdr:row>204</xdr:row>
      <xdr:rowOff>47625</xdr:rowOff>
    </xdr:to>
    <xdr:sp>
      <xdr:nvSpPr>
        <xdr:cNvPr id="40" name="Oval 40"/>
        <xdr:cNvSpPr>
          <a:spLocks/>
        </xdr:cNvSpPr>
      </xdr:nvSpPr>
      <xdr:spPr>
        <a:xfrm>
          <a:off x="1809750" y="34718625"/>
          <a:ext cx="190500" cy="11430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200</xdr:row>
      <xdr:rowOff>133350</xdr:rowOff>
    </xdr:from>
    <xdr:to>
      <xdr:col>2</xdr:col>
      <xdr:colOff>619125</xdr:colOff>
      <xdr:row>201</xdr:row>
      <xdr:rowOff>85725</xdr:rowOff>
    </xdr:to>
    <xdr:sp>
      <xdr:nvSpPr>
        <xdr:cNvPr id="41" name="Oval 41"/>
        <xdr:cNvSpPr>
          <a:spLocks/>
        </xdr:cNvSpPr>
      </xdr:nvSpPr>
      <xdr:spPr>
        <a:xfrm>
          <a:off x="1800225" y="34270950"/>
          <a:ext cx="190500" cy="114300"/>
        </a:xfrm>
        <a:prstGeom prst="ellipse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202</xdr:row>
      <xdr:rowOff>152400</xdr:rowOff>
    </xdr:from>
    <xdr:to>
      <xdr:col>3</xdr:col>
      <xdr:colOff>114300</xdr:colOff>
      <xdr:row>203</xdr:row>
      <xdr:rowOff>104775</xdr:rowOff>
    </xdr:to>
    <xdr:sp>
      <xdr:nvSpPr>
        <xdr:cNvPr id="42" name="Oval 42"/>
        <xdr:cNvSpPr>
          <a:spLocks/>
        </xdr:cNvSpPr>
      </xdr:nvSpPr>
      <xdr:spPr>
        <a:xfrm>
          <a:off x="1981200" y="34613850"/>
          <a:ext cx="190500" cy="114300"/>
        </a:xfrm>
        <a:prstGeom prst="ellipse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203</xdr:row>
      <xdr:rowOff>0</xdr:rowOff>
    </xdr:from>
    <xdr:to>
      <xdr:col>2</xdr:col>
      <xdr:colOff>485775</xdr:colOff>
      <xdr:row>203</xdr:row>
      <xdr:rowOff>114300</xdr:rowOff>
    </xdr:to>
    <xdr:sp>
      <xdr:nvSpPr>
        <xdr:cNvPr id="43" name="Oval 43"/>
        <xdr:cNvSpPr>
          <a:spLocks/>
        </xdr:cNvSpPr>
      </xdr:nvSpPr>
      <xdr:spPr>
        <a:xfrm>
          <a:off x="1657350" y="34623375"/>
          <a:ext cx="190500" cy="114300"/>
        </a:xfrm>
        <a:prstGeom prst="ellipse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189</xdr:row>
      <xdr:rowOff>28575</xdr:rowOff>
    </xdr:from>
    <xdr:to>
      <xdr:col>2</xdr:col>
      <xdr:colOff>190500</xdr:colOff>
      <xdr:row>189</xdr:row>
      <xdr:rowOff>142875</xdr:rowOff>
    </xdr:to>
    <xdr:sp>
      <xdr:nvSpPr>
        <xdr:cNvPr id="44" name="Oval 44"/>
        <xdr:cNvSpPr>
          <a:spLocks/>
        </xdr:cNvSpPr>
      </xdr:nvSpPr>
      <xdr:spPr>
        <a:xfrm>
          <a:off x="1371600" y="32346900"/>
          <a:ext cx="190500" cy="114300"/>
        </a:xfrm>
        <a:prstGeom prst="ellipse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189</xdr:row>
      <xdr:rowOff>47625</xdr:rowOff>
    </xdr:from>
    <xdr:to>
      <xdr:col>2</xdr:col>
      <xdr:colOff>495300</xdr:colOff>
      <xdr:row>190</xdr:row>
      <xdr:rowOff>0</xdr:rowOff>
    </xdr:to>
    <xdr:sp>
      <xdr:nvSpPr>
        <xdr:cNvPr id="45" name="Oval 45"/>
        <xdr:cNvSpPr>
          <a:spLocks/>
        </xdr:cNvSpPr>
      </xdr:nvSpPr>
      <xdr:spPr>
        <a:xfrm>
          <a:off x="1676400" y="32365950"/>
          <a:ext cx="190500" cy="114300"/>
        </a:xfrm>
        <a:prstGeom prst="ellipse">
          <a:avLst/>
        </a:prstGeom>
        <a:blipFill>
          <a:blip r:embed="rId2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447675</xdr:colOff>
      <xdr:row>189</xdr:row>
      <xdr:rowOff>19050</xdr:rowOff>
    </xdr:from>
    <xdr:to>
      <xdr:col>1</xdr:col>
      <xdr:colOff>647700</xdr:colOff>
      <xdr:row>189</xdr:row>
      <xdr:rowOff>133350</xdr:rowOff>
    </xdr:to>
    <xdr:sp>
      <xdr:nvSpPr>
        <xdr:cNvPr id="46" name="Oval 46"/>
        <xdr:cNvSpPr>
          <a:spLocks/>
        </xdr:cNvSpPr>
      </xdr:nvSpPr>
      <xdr:spPr>
        <a:xfrm>
          <a:off x="1133475" y="32337375"/>
          <a:ext cx="190500" cy="114300"/>
        </a:xfrm>
        <a:prstGeom prst="ellipse">
          <a:avLst/>
        </a:prstGeom>
        <a:blipFill>
          <a:blip r:embed="rId2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152400</xdr:colOff>
      <xdr:row>188</xdr:row>
      <xdr:rowOff>104775</xdr:rowOff>
    </xdr:from>
    <xdr:to>
      <xdr:col>2</xdr:col>
      <xdr:colOff>342900</xdr:colOff>
      <xdr:row>189</xdr:row>
      <xdr:rowOff>57150</xdr:rowOff>
    </xdr:to>
    <xdr:sp>
      <xdr:nvSpPr>
        <xdr:cNvPr id="47" name="Oval 47"/>
        <xdr:cNvSpPr>
          <a:spLocks/>
        </xdr:cNvSpPr>
      </xdr:nvSpPr>
      <xdr:spPr>
        <a:xfrm>
          <a:off x="1524000" y="32261175"/>
          <a:ext cx="190500" cy="114300"/>
        </a:xfrm>
        <a:prstGeom prst="ellipse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189</xdr:row>
      <xdr:rowOff>47625</xdr:rowOff>
    </xdr:from>
    <xdr:to>
      <xdr:col>3</xdr:col>
      <xdr:colOff>76200</xdr:colOff>
      <xdr:row>190</xdr:row>
      <xdr:rowOff>0</xdr:rowOff>
    </xdr:to>
    <xdr:sp>
      <xdr:nvSpPr>
        <xdr:cNvPr id="48" name="Oval 48"/>
        <xdr:cNvSpPr>
          <a:spLocks/>
        </xdr:cNvSpPr>
      </xdr:nvSpPr>
      <xdr:spPr>
        <a:xfrm>
          <a:off x="1943100" y="32365950"/>
          <a:ext cx="190500" cy="114300"/>
        </a:xfrm>
        <a:prstGeom prst="ellipse">
          <a:avLst/>
        </a:prstGeom>
        <a:blipFill>
          <a:blip r:embed="rId2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133350</xdr:colOff>
      <xdr:row>189</xdr:row>
      <xdr:rowOff>47625</xdr:rowOff>
    </xdr:from>
    <xdr:to>
      <xdr:col>3</xdr:col>
      <xdr:colOff>323850</xdr:colOff>
      <xdr:row>190</xdr:row>
      <xdr:rowOff>0</xdr:rowOff>
    </xdr:to>
    <xdr:sp>
      <xdr:nvSpPr>
        <xdr:cNvPr id="49" name="Oval 49"/>
        <xdr:cNvSpPr>
          <a:spLocks/>
        </xdr:cNvSpPr>
      </xdr:nvSpPr>
      <xdr:spPr>
        <a:xfrm>
          <a:off x="2190750" y="32365950"/>
          <a:ext cx="190500" cy="114300"/>
        </a:xfrm>
        <a:prstGeom prst="ellipse">
          <a:avLst/>
        </a:prstGeom>
        <a:blipFill>
          <a:blip r:embed="rId2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188</xdr:row>
      <xdr:rowOff>95250</xdr:rowOff>
    </xdr:from>
    <xdr:to>
      <xdr:col>3</xdr:col>
      <xdr:colOff>200025</xdr:colOff>
      <xdr:row>189</xdr:row>
      <xdr:rowOff>47625</xdr:rowOff>
    </xdr:to>
    <xdr:sp>
      <xdr:nvSpPr>
        <xdr:cNvPr id="50" name="Oval 50"/>
        <xdr:cNvSpPr>
          <a:spLocks/>
        </xdr:cNvSpPr>
      </xdr:nvSpPr>
      <xdr:spPr>
        <a:xfrm>
          <a:off x="2066925" y="32251650"/>
          <a:ext cx="190500" cy="114300"/>
        </a:xfrm>
        <a:prstGeom prst="ellipse">
          <a:avLst/>
        </a:prstGeom>
        <a:blipFill>
          <a:blip r:embed="rId2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189</xdr:row>
      <xdr:rowOff>38100</xdr:rowOff>
    </xdr:from>
    <xdr:to>
      <xdr:col>3</xdr:col>
      <xdr:colOff>571500</xdr:colOff>
      <xdr:row>189</xdr:row>
      <xdr:rowOff>152400</xdr:rowOff>
    </xdr:to>
    <xdr:sp>
      <xdr:nvSpPr>
        <xdr:cNvPr id="51" name="Oval 51"/>
        <xdr:cNvSpPr>
          <a:spLocks/>
        </xdr:cNvSpPr>
      </xdr:nvSpPr>
      <xdr:spPr>
        <a:xfrm>
          <a:off x="2428875" y="32356425"/>
          <a:ext cx="190500" cy="114300"/>
        </a:xfrm>
        <a:prstGeom prst="ellipse">
          <a:avLst/>
        </a:prstGeom>
        <a:blipFill>
          <a:blip r:embed="rId2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188</xdr:row>
      <xdr:rowOff>95250</xdr:rowOff>
    </xdr:from>
    <xdr:to>
      <xdr:col>3</xdr:col>
      <xdr:colOff>438150</xdr:colOff>
      <xdr:row>189</xdr:row>
      <xdr:rowOff>47625</xdr:rowOff>
    </xdr:to>
    <xdr:sp>
      <xdr:nvSpPr>
        <xdr:cNvPr id="52" name="Oval 52"/>
        <xdr:cNvSpPr>
          <a:spLocks/>
        </xdr:cNvSpPr>
      </xdr:nvSpPr>
      <xdr:spPr>
        <a:xfrm>
          <a:off x="2305050" y="32251650"/>
          <a:ext cx="190500" cy="114300"/>
        </a:xfrm>
        <a:prstGeom prst="ellipse">
          <a:avLst/>
        </a:prstGeom>
        <a:blipFill>
          <a:blip r:embed="rId3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188</xdr:row>
      <xdr:rowOff>95250</xdr:rowOff>
    </xdr:from>
    <xdr:to>
      <xdr:col>2</xdr:col>
      <xdr:colOff>628650</xdr:colOff>
      <xdr:row>189</xdr:row>
      <xdr:rowOff>47625</xdr:rowOff>
    </xdr:to>
    <xdr:sp>
      <xdr:nvSpPr>
        <xdr:cNvPr id="53" name="Oval 53"/>
        <xdr:cNvSpPr>
          <a:spLocks/>
        </xdr:cNvSpPr>
      </xdr:nvSpPr>
      <xdr:spPr>
        <a:xfrm>
          <a:off x="1809750" y="32251650"/>
          <a:ext cx="190500" cy="114300"/>
        </a:xfrm>
        <a:prstGeom prst="ellipse">
          <a:avLst/>
        </a:prstGeom>
        <a:blipFill>
          <a:blip r:embed="rId3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188</xdr:row>
      <xdr:rowOff>57150</xdr:rowOff>
    </xdr:from>
    <xdr:to>
      <xdr:col>2</xdr:col>
      <xdr:colOff>114300</xdr:colOff>
      <xdr:row>189</xdr:row>
      <xdr:rowOff>9525</xdr:rowOff>
    </xdr:to>
    <xdr:sp>
      <xdr:nvSpPr>
        <xdr:cNvPr id="54" name="Oval 54"/>
        <xdr:cNvSpPr>
          <a:spLocks/>
        </xdr:cNvSpPr>
      </xdr:nvSpPr>
      <xdr:spPr>
        <a:xfrm>
          <a:off x="1295400" y="32213550"/>
          <a:ext cx="190500" cy="114300"/>
        </a:xfrm>
        <a:prstGeom prst="ellipse">
          <a:avLst/>
        </a:prstGeom>
        <a:blipFill>
          <a:blip r:embed="rId3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187</xdr:row>
      <xdr:rowOff>152400</xdr:rowOff>
    </xdr:from>
    <xdr:to>
      <xdr:col>3</xdr:col>
      <xdr:colOff>104775</xdr:colOff>
      <xdr:row>188</xdr:row>
      <xdr:rowOff>104775</xdr:rowOff>
    </xdr:to>
    <xdr:sp>
      <xdr:nvSpPr>
        <xdr:cNvPr id="55" name="Oval 55"/>
        <xdr:cNvSpPr>
          <a:spLocks/>
        </xdr:cNvSpPr>
      </xdr:nvSpPr>
      <xdr:spPr>
        <a:xfrm>
          <a:off x="1971675" y="32146875"/>
          <a:ext cx="190500" cy="114300"/>
        </a:xfrm>
        <a:prstGeom prst="ellipse">
          <a:avLst/>
        </a:prstGeom>
        <a:blipFill>
          <a:blip r:embed="rId3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188</xdr:row>
      <xdr:rowOff>0</xdr:rowOff>
    </xdr:from>
    <xdr:to>
      <xdr:col>2</xdr:col>
      <xdr:colOff>485775</xdr:colOff>
      <xdr:row>188</xdr:row>
      <xdr:rowOff>114300</xdr:rowOff>
    </xdr:to>
    <xdr:sp>
      <xdr:nvSpPr>
        <xdr:cNvPr id="56" name="Oval 56"/>
        <xdr:cNvSpPr>
          <a:spLocks/>
        </xdr:cNvSpPr>
      </xdr:nvSpPr>
      <xdr:spPr>
        <a:xfrm>
          <a:off x="1657350" y="32156400"/>
          <a:ext cx="190500" cy="114300"/>
        </a:xfrm>
        <a:prstGeom prst="ellipse">
          <a:avLst/>
        </a:prstGeom>
        <a:blipFill>
          <a:blip r:embed="rId3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182</xdr:row>
      <xdr:rowOff>0</xdr:rowOff>
    </xdr:from>
    <xdr:to>
      <xdr:col>4</xdr:col>
      <xdr:colOff>371475</xdr:colOff>
      <xdr:row>184</xdr:row>
      <xdr:rowOff>19050</xdr:rowOff>
    </xdr:to>
    <xdr:sp>
      <xdr:nvSpPr>
        <xdr:cNvPr id="57" name="AutoShape 57"/>
        <xdr:cNvSpPr>
          <a:spLocks/>
        </xdr:cNvSpPr>
      </xdr:nvSpPr>
      <xdr:spPr>
        <a:xfrm>
          <a:off x="2305050" y="31184850"/>
          <a:ext cx="809625" cy="342900"/>
        </a:xfrm>
        <a:prstGeom prst="borderCallout1">
          <a:avLst>
            <a:gd name="adj1" fmla="val -102083"/>
            <a:gd name="adj2" fmla="val 252777"/>
            <a:gd name="adj3" fmla="val -16666"/>
            <a:gd name="adj4" fmla="val -136458"/>
            <a:gd name="adj5" fmla="val 180555"/>
            <a:gd name="adj6" fmla="val -127083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3</xdr:col>
      <xdr:colOff>247650</xdr:colOff>
      <xdr:row>198</xdr:row>
      <xdr:rowOff>0</xdr:rowOff>
    </xdr:from>
    <xdr:to>
      <xdr:col>4</xdr:col>
      <xdr:colOff>371475</xdr:colOff>
      <xdr:row>200</xdr:row>
      <xdr:rowOff>19050</xdr:rowOff>
    </xdr:to>
    <xdr:sp>
      <xdr:nvSpPr>
        <xdr:cNvPr id="58" name="AutoShape 58"/>
        <xdr:cNvSpPr>
          <a:spLocks/>
        </xdr:cNvSpPr>
      </xdr:nvSpPr>
      <xdr:spPr>
        <a:xfrm>
          <a:off x="2305050" y="33813750"/>
          <a:ext cx="809625" cy="342900"/>
        </a:xfrm>
        <a:prstGeom prst="borderCallout1">
          <a:avLst>
            <a:gd name="adj1" fmla="val -101041"/>
            <a:gd name="adj2" fmla="val 197222"/>
            <a:gd name="adj3" fmla="val -16666"/>
            <a:gd name="adj4" fmla="val -136458"/>
            <a:gd name="adj5" fmla="val 180555"/>
            <a:gd name="adj6" fmla="val -127083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1</xdr:col>
      <xdr:colOff>190500</xdr:colOff>
      <xdr:row>220</xdr:row>
      <xdr:rowOff>0</xdr:rowOff>
    </xdr:from>
    <xdr:to>
      <xdr:col>8</xdr:col>
      <xdr:colOff>285750</xdr:colOff>
      <xdr:row>221</xdr:row>
      <xdr:rowOff>133350</xdr:rowOff>
    </xdr:to>
    <xdr:sp>
      <xdr:nvSpPr>
        <xdr:cNvPr id="59" name="Rectangle 59"/>
        <xdr:cNvSpPr>
          <a:spLocks/>
        </xdr:cNvSpPr>
      </xdr:nvSpPr>
      <xdr:spPr>
        <a:xfrm>
          <a:off x="876300" y="37414200"/>
          <a:ext cx="4895850" cy="295275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219</xdr:row>
      <xdr:rowOff>85725</xdr:rowOff>
    </xdr:from>
    <xdr:to>
      <xdr:col>8</xdr:col>
      <xdr:colOff>304800</xdr:colOff>
      <xdr:row>220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3181350" y="37338000"/>
          <a:ext cx="2609850" cy="76200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213</xdr:row>
      <xdr:rowOff>0</xdr:rowOff>
    </xdr:from>
    <xdr:to>
      <xdr:col>2</xdr:col>
      <xdr:colOff>542925</xdr:colOff>
      <xdr:row>215</xdr:row>
      <xdr:rowOff>19050</xdr:rowOff>
    </xdr:to>
    <xdr:sp>
      <xdr:nvSpPr>
        <xdr:cNvPr id="61" name="AutoShape 61"/>
        <xdr:cNvSpPr>
          <a:spLocks/>
        </xdr:cNvSpPr>
      </xdr:nvSpPr>
      <xdr:spPr>
        <a:xfrm>
          <a:off x="1104900" y="36280725"/>
          <a:ext cx="809625" cy="342900"/>
        </a:xfrm>
        <a:prstGeom prst="borderCallout1">
          <a:avLst>
            <a:gd name="adj1" fmla="val -71250"/>
            <a:gd name="adj2" fmla="val 355555"/>
            <a:gd name="adj3" fmla="val -60000"/>
            <a:gd name="adj4" fmla="val -16666"/>
            <a:gd name="adj5" fmla="val -56250"/>
            <a:gd name="adj6" fmla="val 183333"/>
            <a:gd name="adj7" fmla="val -45000"/>
            <a:gd name="adj8" fmla="val 2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220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5</xdr:col>
      <xdr:colOff>171450</xdr:colOff>
      <xdr:row>213</xdr:row>
      <xdr:rowOff>0</xdr:rowOff>
    </xdr:from>
    <xdr:to>
      <xdr:col>6</xdr:col>
      <xdr:colOff>304800</xdr:colOff>
      <xdr:row>215</xdr:row>
      <xdr:rowOff>19050</xdr:rowOff>
    </xdr:to>
    <xdr:sp>
      <xdr:nvSpPr>
        <xdr:cNvPr id="62" name="AutoShape 62"/>
        <xdr:cNvSpPr>
          <a:spLocks/>
        </xdr:cNvSpPr>
      </xdr:nvSpPr>
      <xdr:spPr>
        <a:xfrm>
          <a:off x="3600450" y="36280725"/>
          <a:ext cx="819150" cy="342900"/>
        </a:xfrm>
        <a:prstGeom prst="borderCallout1">
          <a:avLst>
            <a:gd name="adj1" fmla="val -78125"/>
            <a:gd name="adj2" fmla="val 266666"/>
            <a:gd name="adj3" fmla="val -16666"/>
            <a:gd name="adj4" fmla="val 46875"/>
            <a:gd name="adj5" fmla="val 208333"/>
            <a:gd name="adj6" fmla="val 56250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160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7</xdr:col>
      <xdr:colOff>161925</xdr:colOff>
      <xdr:row>213</xdr:row>
      <xdr:rowOff>0</xdr:rowOff>
    </xdr:from>
    <xdr:to>
      <xdr:col>8</xdr:col>
      <xdr:colOff>285750</xdr:colOff>
      <xdr:row>215</xdr:row>
      <xdr:rowOff>19050</xdr:rowOff>
    </xdr:to>
    <xdr:sp>
      <xdr:nvSpPr>
        <xdr:cNvPr id="63" name="AutoShape 63"/>
        <xdr:cNvSpPr>
          <a:spLocks/>
        </xdr:cNvSpPr>
      </xdr:nvSpPr>
      <xdr:spPr>
        <a:xfrm>
          <a:off x="4962525" y="36280725"/>
          <a:ext cx="809625" cy="342900"/>
        </a:xfrm>
        <a:prstGeom prst="borderCallout1">
          <a:avLst>
            <a:gd name="adj1" fmla="val -110416"/>
            <a:gd name="adj2" fmla="val 208333"/>
            <a:gd name="adj3" fmla="val -16666"/>
            <a:gd name="adj4" fmla="val 54166"/>
            <a:gd name="adj5" fmla="val 208333"/>
            <a:gd name="adj6" fmla="val 63541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2</xdr:col>
      <xdr:colOff>104775</xdr:colOff>
      <xdr:row>218</xdr:row>
      <xdr:rowOff>133350</xdr:rowOff>
    </xdr:from>
    <xdr:to>
      <xdr:col>2</xdr:col>
      <xdr:colOff>304800</xdr:colOff>
      <xdr:row>219</xdr:row>
      <xdr:rowOff>85725</xdr:rowOff>
    </xdr:to>
    <xdr:sp>
      <xdr:nvSpPr>
        <xdr:cNvPr id="64" name="Oval 64"/>
        <xdr:cNvSpPr>
          <a:spLocks/>
        </xdr:cNvSpPr>
      </xdr:nvSpPr>
      <xdr:spPr>
        <a:xfrm>
          <a:off x="1476375" y="37223700"/>
          <a:ext cx="190500" cy="114300"/>
        </a:xfrm>
        <a:prstGeom prst="ellipse">
          <a:avLst/>
        </a:prstGeom>
        <a:blipFill>
          <a:blip r:embed="rId3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219</xdr:row>
      <xdr:rowOff>47625</xdr:rowOff>
    </xdr:from>
    <xdr:to>
      <xdr:col>2</xdr:col>
      <xdr:colOff>523875</xdr:colOff>
      <xdr:row>220</xdr:row>
      <xdr:rowOff>0</xdr:rowOff>
    </xdr:to>
    <xdr:sp>
      <xdr:nvSpPr>
        <xdr:cNvPr id="65" name="Oval 65"/>
        <xdr:cNvSpPr>
          <a:spLocks/>
        </xdr:cNvSpPr>
      </xdr:nvSpPr>
      <xdr:spPr>
        <a:xfrm>
          <a:off x="1704975" y="37299900"/>
          <a:ext cx="190500" cy="114300"/>
        </a:xfrm>
        <a:prstGeom prst="ellipse">
          <a:avLst/>
        </a:prstGeom>
        <a:blipFill>
          <a:blip r:embed="rId3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218</xdr:row>
      <xdr:rowOff>28575</xdr:rowOff>
    </xdr:from>
    <xdr:to>
      <xdr:col>1</xdr:col>
      <xdr:colOff>676275</xdr:colOff>
      <xdr:row>218</xdr:row>
      <xdr:rowOff>142875</xdr:rowOff>
    </xdr:to>
    <xdr:sp>
      <xdr:nvSpPr>
        <xdr:cNvPr id="66" name="Oval 66"/>
        <xdr:cNvSpPr>
          <a:spLocks/>
        </xdr:cNvSpPr>
      </xdr:nvSpPr>
      <xdr:spPr>
        <a:xfrm>
          <a:off x="1171575" y="37118925"/>
          <a:ext cx="190500" cy="114300"/>
        </a:xfrm>
        <a:prstGeom prst="ellipse">
          <a:avLst/>
        </a:prstGeom>
        <a:blipFill>
          <a:blip r:embed="rId3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217</xdr:row>
      <xdr:rowOff>133350</xdr:rowOff>
    </xdr:from>
    <xdr:to>
      <xdr:col>2</xdr:col>
      <xdr:colOff>247650</xdr:colOff>
      <xdr:row>218</xdr:row>
      <xdr:rowOff>85725</xdr:rowOff>
    </xdr:to>
    <xdr:sp>
      <xdr:nvSpPr>
        <xdr:cNvPr id="67" name="Oval 67"/>
        <xdr:cNvSpPr>
          <a:spLocks/>
        </xdr:cNvSpPr>
      </xdr:nvSpPr>
      <xdr:spPr>
        <a:xfrm>
          <a:off x="1428750" y="37061775"/>
          <a:ext cx="190500" cy="114300"/>
        </a:xfrm>
        <a:prstGeom prst="ellipse">
          <a:avLst/>
        </a:prstGeom>
        <a:blipFill>
          <a:blip r:embed="rId4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219</xdr:row>
      <xdr:rowOff>47625</xdr:rowOff>
    </xdr:from>
    <xdr:to>
      <xdr:col>3</xdr:col>
      <xdr:colOff>76200</xdr:colOff>
      <xdr:row>220</xdr:row>
      <xdr:rowOff>0</xdr:rowOff>
    </xdr:to>
    <xdr:sp>
      <xdr:nvSpPr>
        <xdr:cNvPr id="68" name="Oval 68"/>
        <xdr:cNvSpPr>
          <a:spLocks/>
        </xdr:cNvSpPr>
      </xdr:nvSpPr>
      <xdr:spPr>
        <a:xfrm>
          <a:off x="1943100" y="37299900"/>
          <a:ext cx="190500" cy="114300"/>
        </a:xfrm>
        <a:prstGeom prst="ellipse">
          <a:avLst/>
        </a:prstGeom>
        <a:blipFill>
          <a:blip r:embed="rId4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218</xdr:row>
      <xdr:rowOff>104775</xdr:rowOff>
    </xdr:from>
    <xdr:to>
      <xdr:col>3</xdr:col>
      <xdr:colOff>266700</xdr:colOff>
      <xdr:row>219</xdr:row>
      <xdr:rowOff>57150</xdr:rowOff>
    </xdr:to>
    <xdr:sp>
      <xdr:nvSpPr>
        <xdr:cNvPr id="69" name="Oval 69"/>
        <xdr:cNvSpPr>
          <a:spLocks/>
        </xdr:cNvSpPr>
      </xdr:nvSpPr>
      <xdr:spPr>
        <a:xfrm>
          <a:off x="2133600" y="37195125"/>
          <a:ext cx="190500" cy="114300"/>
        </a:xfrm>
        <a:prstGeom prst="ellipse">
          <a:avLst/>
        </a:prstGeom>
        <a:blipFill>
          <a:blip r:embed="rId4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217</xdr:row>
      <xdr:rowOff>123825</xdr:rowOff>
    </xdr:from>
    <xdr:to>
      <xdr:col>3</xdr:col>
      <xdr:colOff>390525</xdr:colOff>
      <xdr:row>218</xdr:row>
      <xdr:rowOff>76200</xdr:rowOff>
    </xdr:to>
    <xdr:sp>
      <xdr:nvSpPr>
        <xdr:cNvPr id="70" name="Oval 70"/>
        <xdr:cNvSpPr>
          <a:spLocks/>
        </xdr:cNvSpPr>
      </xdr:nvSpPr>
      <xdr:spPr>
        <a:xfrm>
          <a:off x="2247900" y="37052250"/>
          <a:ext cx="190500" cy="114300"/>
        </a:xfrm>
        <a:prstGeom prst="ellipse">
          <a:avLst/>
        </a:prstGeom>
        <a:blipFill>
          <a:blip r:embed="rId4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218</xdr:row>
      <xdr:rowOff>47625</xdr:rowOff>
    </xdr:from>
    <xdr:to>
      <xdr:col>3</xdr:col>
      <xdr:colOff>609600</xdr:colOff>
      <xdr:row>219</xdr:row>
      <xdr:rowOff>0</xdr:rowOff>
    </xdr:to>
    <xdr:sp>
      <xdr:nvSpPr>
        <xdr:cNvPr id="71" name="Oval 71"/>
        <xdr:cNvSpPr>
          <a:spLocks/>
        </xdr:cNvSpPr>
      </xdr:nvSpPr>
      <xdr:spPr>
        <a:xfrm>
          <a:off x="2476500" y="37137975"/>
          <a:ext cx="190500" cy="114300"/>
        </a:xfrm>
        <a:prstGeom prst="ellipse">
          <a:avLst/>
        </a:prstGeom>
        <a:blipFill>
          <a:blip r:embed="rId4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217</xdr:row>
      <xdr:rowOff>38100</xdr:rowOff>
    </xdr:from>
    <xdr:to>
      <xdr:col>2</xdr:col>
      <xdr:colOff>619125</xdr:colOff>
      <xdr:row>217</xdr:row>
      <xdr:rowOff>152400</xdr:rowOff>
    </xdr:to>
    <xdr:sp>
      <xdr:nvSpPr>
        <xdr:cNvPr id="72" name="Oval 72"/>
        <xdr:cNvSpPr>
          <a:spLocks/>
        </xdr:cNvSpPr>
      </xdr:nvSpPr>
      <xdr:spPr>
        <a:xfrm>
          <a:off x="1800225" y="36966525"/>
          <a:ext cx="190500" cy="114300"/>
        </a:xfrm>
        <a:prstGeom prst="ellipse">
          <a:avLst/>
        </a:prstGeom>
        <a:blipFill>
          <a:blip r:embed="rId4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218</xdr:row>
      <xdr:rowOff>95250</xdr:rowOff>
    </xdr:from>
    <xdr:to>
      <xdr:col>2</xdr:col>
      <xdr:colOff>628650</xdr:colOff>
      <xdr:row>219</xdr:row>
      <xdr:rowOff>47625</xdr:rowOff>
    </xdr:to>
    <xdr:sp>
      <xdr:nvSpPr>
        <xdr:cNvPr id="73" name="Oval 73"/>
        <xdr:cNvSpPr>
          <a:spLocks/>
        </xdr:cNvSpPr>
      </xdr:nvSpPr>
      <xdr:spPr>
        <a:xfrm>
          <a:off x="1809750" y="37185600"/>
          <a:ext cx="190500" cy="114300"/>
        </a:xfrm>
        <a:prstGeom prst="ellipse">
          <a:avLst/>
        </a:prstGeom>
        <a:blipFill>
          <a:blip r:embed="rId4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215</xdr:row>
      <xdr:rowOff>133350</xdr:rowOff>
    </xdr:from>
    <xdr:to>
      <xdr:col>2</xdr:col>
      <xdr:colOff>619125</xdr:colOff>
      <xdr:row>216</xdr:row>
      <xdr:rowOff>85725</xdr:rowOff>
    </xdr:to>
    <xdr:sp>
      <xdr:nvSpPr>
        <xdr:cNvPr id="74" name="Oval 74"/>
        <xdr:cNvSpPr>
          <a:spLocks/>
        </xdr:cNvSpPr>
      </xdr:nvSpPr>
      <xdr:spPr>
        <a:xfrm>
          <a:off x="1800225" y="36737925"/>
          <a:ext cx="190500" cy="114300"/>
        </a:xfrm>
        <a:prstGeom prst="ellipse">
          <a:avLst/>
        </a:prstGeom>
        <a:blipFill>
          <a:blip r:embed="rId4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217</xdr:row>
      <xdr:rowOff>152400</xdr:rowOff>
    </xdr:from>
    <xdr:to>
      <xdr:col>3</xdr:col>
      <xdr:colOff>114300</xdr:colOff>
      <xdr:row>218</xdr:row>
      <xdr:rowOff>104775</xdr:rowOff>
    </xdr:to>
    <xdr:sp>
      <xdr:nvSpPr>
        <xdr:cNvPr id="75" name="Oval 75"/>
        <xdr:cNvSpPr>
          <a:spLocks/>
        </xdr:cNvSpPr>
      </xdr:nvSpPr>
      <xdr:spPr>
        <a:xfrm>
          <a:off x="1981200" y="37080825"/>
          <a:ext cx="190500" cy="114300"/>
        </a:xfrm>
        <a:prstGeom prst="ellipse">
          <a:avLst/>
        </a:prstGeom>
        <a:blipFill>
          <a:blip r:embed="rId4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218</xdr:row>
      <xdr:rowOff>0</xdr:rowOff>
    </xdr:from>
    <xdr:to>
      <xdr:col>2</xdr:col>
      <xdr:colOff>485775</xdr:colOff>
      <xdr:row>218</xdr:row>
      <xdr:rowOff>114300</xdr:rowOff>
    </xdr:to>
    <xdr:sp>
      <xdr:nvSpPr>
        <xdr:cNvPr id="76" name="Oval 76"/>
        <xdr:cNvSpPr>
          <a:spLocks/>
        </xdr:cNvSpPr>
      </xdr:nvSpPr>
      <xdr:spPr>
        <a:xfrm>
          <a:off x="1657350" y="37090350"/>
          <a:ext cx="190500" cy="114300"/>
        </a:xfrm>
        <a:prstGeom prst="ellipse">
          <a:avLst/>
        </a:prstGeom>
        <a:blipFill>
          <a:blip r:embed="rId4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213</xdr:row>
      <xdr:rowOff>0</xdr:rowOff>
    </xdr:from>
    <xdr:to>
      <xdr:col>4</xdr:col>
      <xdr:colOff>371475</xdr:colOff>
      <xdr:row>215</xdr:row>
      <xdr:rowOff>19050</xdr:rowOff>
    </xdr:to>
    <xdr:sp>
      <xdr:nvSpPr>
        <xdr:cNvPr id="77" name="AutoShape 77"/>
        <xdr:cNvSpPr>
          <a:spLocks/>
        </xdr:cNvSpPr>
      </xdr:nvSpPr>
      <xdr:spPr>
        <a:xfrm>
          <a:off x="2305050" y="36280725"/>
          <a:ext cx="809625" cy="342900"/>
        </a:xfrm>
        <a:prstGeom prst="borderCallout1">
          <a:avLst>
            <a:gd name="adj1" fmla="val -101041"/>
            <a:gd name="adj2" fmla="val 197222"/>
            <a:gd name="adj3" fmla="val -16666"/>
            <a:gd name="adj4" fmla="val -136458"/>
            <a:gd name="adj5" fmla="val 180555"/>
            <a:gd name="adj6" fmla="val -127083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1</xdr:col>
      <xdr:colOff>190500</xdr:colOff>
      <xdr:row>235</xdr:row>
      <xdr:rowOff>0</xdr:rowOff>
    </xdr:from>
    <xdr:to>
      <xdr:col>8</xdr:col>
      <xdr:colOff>285750</xdr:colOff>
      <xdr:row>236</xdr:row>
      <xdr:rowOff>142875</xdr:rowOff>
    </xdr:to>
    <xdr:sp>
      <xdr:nvSpPr>
        <xdr:cNvPr id="78" name="Rectangle 78"/>
        <xdr:cNvSpPr>
          <a:spLocks/>
        </xdr:cNvSpPr>
      </xdr:nvSpPr>
      <xdr:spPr>
        <a:xfrm>
          <a:off x="876300" y="39881175"/>
          <a:ext cx="4895850" cy="304800"/>
        </a:xfrm>
        <a:prstGeom prst="rect">
          <a:avLst/>
        </a:prstGeom>
        <a:blipFill>
          <a:blip r:embed="rId5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438150</xdr:colOff>
      <xdr:row>234</xdr:row>
      <xdr:rowOff>85725</xdr:rowOff>
    </xdr:from>
    <xdr:to>
      <xdr:col>8</xdr:col>
      <xdr:colOff>304800</xdr:colOff>
      <xdr:row>235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3181350" y="39804975"/>
          <a:ext cx="2609850" cy="76200"/>
        </a:xfrm>
        <a:prstGeom prst="rect">
          <a:avLst/>
        </a:prstGeom>
        <a:blipFill>
          <a:blip r:embed="rId5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228</xdr:row>
      <xdr:rowOff>0</xdr:rowOff>
    </xdr:from>
    <xdr:to>
      <xdr:col>2</xdr:col>
      <xdr:colOff>542925</xdr:colOff>
      <xdr:row>230</xdr:row>
      <xdr:rowOff>19050</xdr:rowOff>
    </xdr:to>
    <xdr:sp>
      <xdr:nvSpPr>
        <xdr:cNvPr id="80" name="AutoShape 80"/>
        <xdr:cNvSpPr>
          <a:spLocks/>
        </xdr:cNvSpPr>
      </xdr:nvSpPr>
      <xdr:spPr>
        <a:xfrm>
          <a:off x="1104900" y="38747700"/>
          <a:ext cx="809625" cy="342900"/>
        </a:xfrm>
        <a:prstGeom prst="borderCallout1">
          <a:avLst>
            <a:gd name="adj1" fmla="val -71250"/>
            <a:gd name="adj2" fmla="val 355555"/>
            <a:gd name="adj3" fmla="val -60000"/>
            <a:gd name="adj4" fmla="val -16666"/>
            <a:gd name="adj5" fmla="val -56250"/>
            <a:gd name="adj6" fmla="val 183333"/>
            <a:gd name="adj7" fmla="val -45000"/>
            <a:gd name="adj8" fmla="val 2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280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5</xdr:col>
      <xdr:colOff>171450</xdr:colOff>
      <xdr:row>228</xdr:row>
      <xdr:rowOff>0</xdr:rowOff>
    </xdr:from>
    <xdr:to>
      <xdr:col>6</xdr:col>
      <xdr:colOff>304800</xdr:colOff>
      <xdr:row>230</xdr:row>
      <xdr:rowOff>19050</xdr:rowOff>
    </xdr:to>
    <xdr:sp>
      <xdr:nvSpPr>
        <xdr:cNvPr id="81" name="AutoShape 81"/>
        <xdr:cNvSpPr>
          <a:spLocks/>
        </xdr:cNvSpPr>
      </xdr:nvSpPr>
      <xdr:spPr>
        <a:xfrm>
          <a:off x="3600450" y="38747700"/>
          <a:ext cx="819150" cy="342900"/>
        </a:xfrm>
        <a:prstGeom prst="borderCallout1">
          <a:avLst>
            <a:gd name="adj1" fmla="val -78125"/>
            <a:gd name="adj2" fmla="val 266666"/>
            <a:gd name="adj3" fmla="val -16666"/>
            <a:gd name="adj4" fmla="val 46875"/>
            <a:gd name="adj5" fmla="val 208333"/>
            <a:gd name="adj6" fmla="val 56250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190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7</xdr:col>
      <xdr:colOff>161925</xdr:colOff>
      <xdr:row>228</xdr:row>
      <xdr:rowOff>0</xdr:rowOff>
    </xdr:from>
    <xdr:to>
      <xdr:col>8</xdr:col>
      <xdr:colOff>285750</xdr:colOff>
      <xdr:row>230</xdr:row>
      <xdr:rowOff>19050</xdr:rowOff>
    </xdr:to>
    <xdr:sp>
      <xdr:nvSpPr>
        <xdr:cNvPr id="82" name="AutoShape 82"/>
        <xdr:cNvSpPr>
          <a:spLocks/>
        </xdr:cNvSpPr>
      </xdr:nvSpPr>
      <xdr:spPr>
        <a:xfrm>
          <a:off x="4962525" y="38747700"/>
          <a:ext cx="809625" cy="342900"/>
        </a:xfrm>
        <a:prstGeom prst="borderCallout1">
          <a:avLst>
            <a:gd name="adj1" fmla="val -110416"/>
            <a:gd name="adj2" fmla="val 208333"/>
            <a:gd name="adj3" fmla="val -16666"/>
            <a:gd name="adj4" fmla="val 54166"/>
            <a:gd name="adj5" fmla="val 208333"/>
            <a:gd name="adj6" fmla="val 63541"/>
            <a:gd name="adj7" fmla="val 225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2</xdr:col>
      <xdr:colOff>104775</xdr:colOff>
      <xdr:row>233</xdr:row>
      <xdr:rowOff>133350</xdr:rowOff>
    </xdr:from>
    <xdr:to>
      <xdr:col>2</xdr:col>
      <xdr:colOff>304800</xdr:colOff>
      <xdr:row>234</xdr:row>
      <xdr:rowOff>85725</xdr:rowOff>
    </xdr:to>
    <xdr:sp>
      <xdr:nvSpPr>
        <xdr:cNvPr id="83" name="Oval 83"/>
        <xdr:cNvSpPr>
          <a:spLocks/>
        </xdr:cNvSpPr>
      </xdr:nvSpPr>
      <xdr:spPr>
        <a:xfrm>
          <a:off x="1476375" y="39690675"/>
          <a:ext cx="190500" cy="114300"/>
        </a:xfrm>
        <a:prstGeom prst="ellipse">
          <a:avLst/>
        </a:prstGeom>
        <a:blipFill>
          <a:blip r:embed="rId5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234</xdr:row>
      <xdr:rowOff>47625</xdr:rowOff>
    </xdr:from>
    <xdr:to>
      <xdr:col>2</xdr:col>
      <xdr:colOff>523875</xdr:colOff>
      <xdr:row>235</xdr:row>
      <xdr:rowOff>0</xdr:rowOff>
    </xdr:to>
    <xdr:sp>
      <xdr:nvSpPr>
        <xdr:cNvPr id="84" name="Oval 84"/>
        <xdr:cNvSpPr>
          <a:spLocks/>
        </xdr:cNvSpPr>
      </xdr:nvSpPr>
      <xdr:spPr>
        <a:xfrm>
          <a:off x="1704975" y="39766875"/>
          <a:ext cx="190500" cy="114300"/>
        </a:xfrm>
        <a:prstGeom prst="ellipse">
          <a:avLst/>
        </a:prstGeom>
        <a:blipFill>
          <a:blip r:embed="rId5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233</xdr:row>
      <xdr:rowOff>28575</xdr:rowOff>
    </xdr:from>
    <xdr:to>
      <xdr:col>1</xdr:col>
      <xdr:colOff>676275</xdr:colOff>
      <xdr:row>233</xdr:row>
      <xdr:rowOff>142875</xdr:rowOff>
    </xdr:to>
    <xdr:sp>
      <xdr:nvSpPr>
        <xdr:cNvPr id="85" name="Oval 85"/>
        <xdr:cNvSpPr>
          <a:spLocks/>
        </xdr:cNvSpPr>
      </xdr:nvSpPr>
      <xdr:spPr>
        <a:xfrm>
          <a:off x="1171575" y="39585900"/>
          <a:ext cx="190500" cy="114300"/>
        </a:xfrm>
        <a:prstGeom prst="ellipse">
          <a:avLst/>
        </a:prstGeom>
        <a:blipFill>
          <a:blip r:embed="rId5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232</xdr:row>
      <xdr:rowOff>133350</xdr:rowOff>
    </xdr:from>
    <xdr:to>
      <xdr:col>2</xdr:col>
      <xdr:colOff>247650</xdr:colOff>
      <xdr:row>233</xdr:row>
      <xdr:rowOff>85725</xdr:rowOff>
    </xdr:to>
    <xdr:sp>
      <xdr:nvSpPr>
        <xdr:cNvPr id="86" name="Oval 86"/>
        <xdr:cNvSpPr>
          <a:spLocks/>
        </xdr:cNvSpPr>
      </xdr:nvSpPr>
      <xdr:spPr>
        <a:xfrm>
          <a:off x="1428750" y="39528750"/>
          <a:ext cx="190500" cy="114300"/>
        </a:xfrm>
        <a:prstGeom prst="ellipse">
          <a:avLst/>
        </a:prstGeom>
        <a:blipFill>
          <a:blip r:embed="rId5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234</xdr:row>
      <xdr:rowOff>47625</xdr:rowOff>
    </xdr:from>
    <xdr:to>
      <xdr:col>3</xdr:col>
      <xdr:colOff>76200</xdr:colOff>
      <xdr:row>235</xdr:row>
      <xdr:rowOff>0</xdr:rowOff>
    </xdr:to>
    <xdr:sp>
      <xdr:nvSpPr>
        <xdr:cNvPr id="87" name="Oval 87"/>
        <xdr:cNvSpPr>
          <a:spLocks/>
        </xdr:cNvSpPr>
      </xdr:nvSpPr>
      <xdr:spPr>
        <a:xfrm>
          <a:off x="1943100" y="39766875"/>
          <a:ext cx="190500" cy="114300"/>
        </a:xfrm>
        <a:prstGeom prst="ellipse">
          <a:avLst/>
        </a:prstGeom>
        <a:blipFill>
          <a:blip r:embed="rId5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</xdr:colOff>
      <xdr:row>233</xdr:row>
      <xdr:rowOff>104775</xdr:rowOff>
    </xdr:from>
    <xdr:to>
      <xdr:col>3</xdr:col>
      <xdr:colOff>266700</xdr:colOff>
      <xdr:row>234</xdr:row>
      <xdr:rowOff>57150</xdr:rowOff>
    </xdr:to>
    <xdr:sp>
      <xdr:nvSpPr>
        <xdr:cNvPr id="88" name="Oval 88"/>
        <xdr:cNvSpPr>
          <a:spLocks/>
        </xdr:cNvSpPr>
      </xdr:nvSpPr>
      <xdr:spPr>
        <a:xfrm>
          <a:off x="2133600" y="39662100"/>
          <a:ext cx="190500" cy="114300"/>
        </a:xfrm>
        <a:prstGeom prst="ellipse">
          <a:avLst/>
        </a:prstGeom>
        <a:blipFill>
          <a:blip r:embed="rId5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232</xdr:row>
      <xdr:rowOff>123825</xdr:rowOff>
    </xdr:from>
    <xdr:to>
      <xdr:col>3</xdr:col>
      <xdr:colOff>390525</xdr:colOff>
      <xdr:row>233</xdr:row>
      <xdr:rowOff>76200</xdr:rowOff>
    </xdr:to>
    <xdr:sp>
      <xdr:nvSpPr>
        <xdr:cNvPr id="89" name="Oval 89"/>
        <xdr:cNvSpPr>
          <a:spLocks/>
        </xdr:cNvSpPr>
      </xdr:nvSpPr>
      <xdr:spPr>
        <a:xfrm>
          <a:off x="2247900" y="39519225"/>
          <a:ext cx="190500" cy="114300"/>
        </a:xfrm>
        <a:prstGeom prst="ellipse">
          <a:avLst/>
        </a:prstGeom>
        <a:blipFill>
          <a:blip r:embed="rId5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419100</xdr:colOff>
      <xdr:row>233</xdr:row>
      <xdr:rowOff>47625</xdr:rowOff>
    </xdr:from>
    <xdr:to>
      <xdr:col>3</xdr:col>
      <xdr:colOff>609600</xdr:colOff>
      <xdr:row>234</xdr:row>
      <xdr:rowOff>0</xdr:rowOff>
    </xdr:to>
    <xdr:sp>
      <xdr:nvSpPr>
        <xdr:cNvPr id="90" name="Oval 90"/>
        <xdr:cNvSpPr>
          <a:spLocks/>
        </xdr:cNvSpPr>
      </xdr:nvSpPr>
      <xdr:spPr>
        <a:xfrm>
          <a:off x="2476500" y="39604950"/>
          <a:ext cx="190500" cy="114300"/>
        </a:xfrm>
        <a:prstGeom prst="ellipse">
          <a:avLst/>
        </a:prstGeom>
        <a:blipFill>
          <a:blip r:embed="rId5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232</xdr:row>
      <xdr:rowOff>38100</xdr:rowOff>
    </xdr:from>
    <xdr:to>
      <xdr:col>2</xdr:col>
      <xdr:colOff>619125</xdr:colOff>
      <xdr:row>232</xdr:row>
      <xdr:rowOff>152400</xdr:rowOff>
    </xdr:to>
    <xdr:sp>
      <xdr:nvSpPr>
        <xdr:cNvPr id="91" name="Oval 91"/>
        <xdr:cNvSpPr>
          <a:spLocks/>
        </xdr:cNvSpPr>
      </xdr:nvSpPr>
      <xdr:spPr>
        <a:xfrm>
          <a:off x="1800225" y="39433500"/>
          <a:ext cx="190500" cy="114300"/>
        </a:xfrm>
        <a:prstGeom prst="ellipse">
          <a:avLst/>
        </a:prstGeom>
        <a:blipFill>
          <a:blip r:embed="rId6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438150</xdr:colOff>
      <xdr:row>233</xdr:row>
      <xdr:rowOff>95250</xdr:rowOff>
    </xdr:from>
    <xdr:to>
      <xdr:col>2</xdr:col>
      <xdr:colOff>628650</xdr:colOff>
      <xdr:row>234</xdr:row>
      <xdr:rowOff>47625</xdr:rowOff>
    </xdr:to>
    <xdr:sp>
      <xdr:nvSpPr>
        <xdr:cNvPr id="92" name="Oval 92"/>
        <xdr:cNvSpPr>
          <a:spLocks/>
        </xdr:cNvSpPr>
      </xdr:nvSpPr>
      <xdr:spPr>
        <a:xfrm>
          <a:off x="1809750" y="39652575"/>
          <a:ext cx="190500" cy="114300"/>
        </a:xfrm>
        <a:prstGeom prst="ellipse">
          <a:avLst/>
        </a:prstGeom>
        <a:blipFill>
          <a:blip r:embed="rId6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428625</xdr:colOff>
      <xdr:row>230</xdr:row>
      <xdr:rowOff>133350</xdr:rowOff>
    </xdr:from>
    <xdr:to>
      <xdr:col>2</xdr:col>
      <xdr:colOff>619125</xdr:colOff>
      <xdr:row>231</xdr:row>
      <xdr:rowOff>85725</xdr:rowOff>
    </xdr:to>
    <xdr:sp>
      <xdr:nvSpPr>
        <xdr:cNvPr id="93" name="Oval 93"/>
        <xdr:cNvSpPr>
          <a:spLocks/>
        </xdr:cNvSpPr>
      </xdr:nvSpPr>
      <xdr:spPr>
        <a:xfrm>
          <a:off x="1800225" y="39204900"/>
          <a:ext cx="190500" cy="114300"/>
        </a:xfrm>
        <a:prstGeom prst="ellipse">
          <a:avLst/>
        </a:prstGeom>
        <a:blipFill>
          <a:blip r:embed="rId6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609600</xdr:colOff>
      <xdr:row>232</xdr:row>
      <xdr:rowOff>152400</xdr:rowOff>
    </xdr:from>
    <xdr:to>
      <xdr:col>3</xdr:col>
      <xdr:colOff>114300</xdr:colOff>
      <xdr:row>233</xdr:row>
      <xdr:rowOff>104775</xdr:rowOff>
    </xdr:to>
    <xdr:sp>
      <xdr:nvSpPr>
        <xdr:cNvPr id="94" name="Oval 94"/>
        <xdr:cNvSpPr>
          <a:spLocks/>
        </xdr:cNvSpPr>
      </xdr:nvSpPr>
      <xdr:spPr>
        <a:xfrm>
          <a:off x="1981200" y="39547800"/>
          <a:ext cx="190500" cy="114300"/>
        </a:xfrm>
        <a:prstGeom prst="ellipse">
          <a:avLst/>
        </a:prstGeom>
        <a:blipFill>
          <a:blip r:embed="rId6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285750</xdr:colOff>
      <xdr:row>233</xdr:row>
      <xdr:rowOff>0</xdr:rowOff>
    </xdr:from>
    <xdr:to>
      <xdr:col>2</xdr:col>
      <xdr:colOff>485775</xdr:colOff>
      <xdr:row>233</xdr:row>
      <xdr:rowOff>114300</xdr:rowOff>
    </xdr:to>
    <xdr:sp>
      <xdr:nvSpPr>
        <xdr:cNvPr id="95" name="Oval 95"/>
        <xdr:cNvSpPr>
          <a:spLocks/>
        </xdr:cNvSpPr>
      </xdr:nvSpPr>
      <xdr:spPr>
        <a:xfrm>
          <a:off x="1657350" y="39557325"/>
          <a:ext cx="190500" cy="114300"/>
        </a:xfrm>
        <a:prstGeom prst="ellipse">
          <a:avLst/>
        </a:prstGeom>
        <a:blipFill>
          <a:blip r:embed="rId6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247650</xdr:colOff>
      <xdr:row>228</xdr:row>
      <xdr:rowOff>0</xdr:rowOff>
    </xdr:from>
    <xdr:to>
      <xdr:col>4</xdr:col>
      <xdr:colOff>371475</xdr:colOff>
      <xdr:row>230</xdr:row>
      <xdr:rowOff>19050</xdr:rowOff>
    </xdr:to>
    <xdr:sp>
      <xdr:nvSpPr>
        <xdr:cNvPr id="96" name="AutoShape 96"/>
        <xdr:cNvSpPr>
          <a:spLocks/>
        </xdr:cNvSpPr>
      </xdr:nvSpPr>
      <xdr:spPr>
        <a:xfrm>
          <a:off x="2305050" y="38747700"/>
          <a:ext cx="809625" cy="342900"/>
        </a:xfrm>
        <a:prstGeom prst="borderCallout1">
          <a:avLst>
            <a:gd name="adj1" fmla="val -101041"/>
            <a:gd name="adj2" fmla="val 197222"/>
            <a:gd name="adj3" fmla="val -16666"/>
            <a:gd name="adj4" fmla="val -136458"/>
            <a:gd name="adj5" fmla="val 180555"/>
            <a:gd name="adj6" fmla="val -127083"/>
            <a:gd name="adj7" fmla="val 19722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100 </a:t>
          </a:r>
          <a:r>
            <a:rPr lang="en-US" cap="none" sz="1400" b="1" i="0" u="none" baseline="30000">
              <a:latin typeface="Arial Cyr"/>
              <a:ea typeface="Arial Cyr"/>
              <a:cs typeface="Arial Cyr"/>
            </a:rPr>
            <a:t>о</a:t>
          </a:r>
          <a:r>
            <a:rPr lang="en-US" cap="none" sz="1400" b="1" i="0" u="none" baseline="0">
              <a:latin typeface="Arial Cyr"/>
              <a:ea typeface="Arial Cyr"/>
              <a:cs typeface="Arial Cyr"/>
            </a:rPr>
            <a:t>С </a:t>
          </a:r>
        </a:p>
      </xdr:txBody>
    </xdr:sp>
    <xdr:clientData/>
  </xdr:twoCellAnchor>
  <xdr:twoCellAnchor>
    <xdr:from>
      <xdr:col>6</xdr:col>
      <xdr:colOff>142875</xdr:colOff>
      <xdr:row>233</xdr:row>
      <xdr:rowOff>114300</xdr:rowOff>
    </xdr:from>
    <xdr:to>
      <xdr:col>6</xdr:col>
      <xdr:colOff>333375</xdr:colOff>
      <xdr:row>234</xdr:row>
      <xdr:rowOff>66675</xdr:rowOff>
    </xdr:to>
    <xdr:sp>
      <xdr:nvSpPr>
        <xdr:cNvPr id="97" name="Oval 97"/>
        <xdr:cNvSpPr>
          <a:spLocks/>
        </xdr:cNvSpPr>
      </xdr:nvSpPr>
      <xdr:spPr>
        <a:xfrm>
          <a:off x="4257675" y="39671625"/>
          <a:ext cx="190500" cy="114300"/>
        </a:xfrm>
        <a:prstGeom prst="ellipse">
          <a:avLst/>
        </a:prstGeom>
        <a:blipFill>
          <a:blip r:embed="rId6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232</xdr:row>
      <xdr:rowOff>0</xdr:rowOff>
    </xdr:from>
    <xdr:to>
      <xdr:col>6</xdr:col>
      <xdr:colOff>390525</xdr:colOff>
      <xdr:row>232</xdr:row>
      <xdr:rowOff>114300</xdr:rowOff>
    </xdr:to>
    <xdr:sp>
      <xdr:nvSpPr>
        <xdr:cNvPr id="98" name="Oval 98"/>
        <xdr:cNvSpPr>
          <a:spLocks/>
        </xdr:cNvSpPr>
      </xdr:nvSpPr>
      <xdr:spPr>
        <a:xfrm>
          <a:off x="4305300" y="39395400"/>
          <a:ext cx="190500" cy="114300"/>
        </a:xfrm>
        <a:prstGeom prst="ellipse">
          <a:avLst/>
        </a:prstGeom>
        <a:blipFill>
          <a:blip r:embed="rId6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561975</xdr:colOff>
      <xdr:row>233</xdr:row>
      <xdr:rowOff>104775</xdr:rowOff>
    </xdr:from>
    <xdr:to>
      <xdr:col>6</xdr:col>
      <xdr:colOff>66675</xdr:colOff>
      <xdr:row>234</xdr:row>
      <xdr:rowOff>57150</xdr:rowOff>
    </xdr:to>
    <xdr:sp>
      <xdr:nvSpPr>
        <xdr:cNvPr id="99" name="Oval 99"/>
        <xdr:cNvSpPr>
          <a:spLocks/>
        </xdr:cNvSpPr>
      </xdr:nvSpPr>
      <xdr:spPr>
        <a:xfrm>
          <a:off x="3990975" y="39662100"/>
          <a:ext cx="190500" cy="114300"/>
        </a:xfrm>
        <a:prstGeom prst="ellipse">
          <a:avLst/>
        </a:prstGeom>
        <a:blipFill>
          <a:blip r:embed="rId6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232</xdr:row>
      <xdr:rowOff>133350</xdr:rowOff>
    </xdr:from>
    <xdr:to>
      <xdr:col>6</xdr:col>
      <xdr:colOff>247650</xdr:colOff>
      <xdr:row>233</xdr:row>
      <xdr:rowOff>85725</xdr:rowOff>
    </xdr:to>
    <xdr:sp>
      <xdr:nvSpPr>
        <xdr:cNvPr id="100" name="Oval 100"/>
        <xdr:cNvSpPr>
          <a:spLocks/>
        </xdr:cNvSpPr>
      </xdr:nvSpPr>
      <xdr:spPr>
        <a:xfrm>
          <a:off x="4171950" y="39528750"/>
          <a:ext cx="190500" cy="114300"/>
        </a:xfrm>
        <a:prstGeom prst="ellipse">
          <a:avLst/>
        </a:prstGeom>
        <a:blipFill>
          <a:blip r:embed="rId6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232</xdr:row>
      <xdr:rowOff>0</xdr:rowOff>
    </xdr:from>
    <xdr:to>
      <xdr:col>7</xdr:col>
      <xdr:colOff>190500</xdr:colOff>
      <xdr:row>232</xdr:row>
      <xdr:rowOff>114300</xdr:rowOff>
    </xdr:to>
    <xdr:sp>
      <xdr:nvSpPr>
        <xdr:cNvPr id="101" name="Oval 101"/>
        <xdr:cNvSpPr>
          <a:spLocks/>
        </xdr:cNvSpPr>
      </xdr:nvSpPr>
      <xdr:spPr>
        <a:xfrm>
          <a:off x="4800600" y="39395400"/>
          <a:ext cx="190500" cy="114300"/>
        </a:xfrm>
        <a:prstGeom prst="ellipse">
          <a:avLst/>
        </a:prstGeom>
        <a:blipFill>
          <a:blip r:embed="rId6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233</xdr:row>
      <xdr:rowOff>104775</xdr:rowOff>
    </xdr:from>
    <xdr:to>
      <xdr:col>7</xdr:col>
      <xdr:colOff>266700</xdr:colOff>
      <xdr:row>234</xdr:row>
      <xdr:rowOff>57150</xdr:rowOff>
    </xdr:to>
    <xdr:sp>
      <xdr:nvSpPr>
        <xdr:cNvPr id="102" name="Oval 102"/>
        <xdr:cNvSpPr>
          <a:spLocks/>
        </xdr:cNvSpPr>
      </xdr:nvSpPr>
      <xdr:spPr>
        <a:xfrm>
          <a:off x="4876800" y="39662100"/>
          <a:ext cx="190500" cy="114300"/>
        </a:xfrm>
        <a:prstGeom prst="ellipse">
          <a:avLst/>
        </a:prstGeom>
        <a:blipFill>
          <a:blip r:embed="rId7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232</xdr:row>
      <xdr:rowOff>123825</xdr:rowOff>
    </xdr:from>
    <xdr:to>
      <xdr:col>7</xdr:col>
      <xdr:colOff>390525</xdr:colOff>
      <xdr:row>233</xdr:row>
      <xdr:rowOff>76200</xdr:rowOff>
    </xdr:to>
    <xdr:sp>
      <xdr:nvSpPr>
        <xdr:cNvPr id="103" name="Oval 103"/>
        <xdr:cNvSpPr>
          <a:spLocks/>
        </xdr:cNvSpPr>
      </xdr:nvSpPr>
      <xdr:spPr>
        <a:xfrm>
          <a:off x="4991100" y="39519225"/>
          <a:ext cx="190500" cy="114300"/>
        </a:xfrm>
        <a:prstGeom prst="ellipse">
          <a:avLst/>
        </a:prstGeom>
        <a:blipFill>
          <a:blip r:embed="rId7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333375</xdr:colOff>
      <xdr:row>233</xdr:row>
      <xdr:rowOff>114300</xdr:rowOff>
    </xdr:from>
    <xdr:to>
      <xdr:col>7</xdr:col>
      <xdr:colOff>523875</xdr:colOff>
      <xdr:row>234</xdr:row>
      <xdr:rowOff>66675</xdr:rowOff>
    </xdr:to>
    <xdr:sp>
      <xdr:nvSpPr>
        <xdr:cNvPr id="104" name="Oval 104"/>
        <xdr:cNvSpPr>
          <a:spLocks/>
        </xdr:cNvSpPr>
      </xdr:nvSpPr>
      <xdr:spPr>
        <a:xfrm>
          <a:off x="5133975" y="39671625"/>
          <a:ext cx="190500" cy="114300"/>
        </a:xfrm>
        <a:prstGeom prst="ellipse">
          <a:avLst/>
        </a:prstGeom>
        <a:blipFill>
          <a:blip r:embed="rId7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217</xdr:row>
      <xdr:rowOff>142875</xdr:rowOff>
    </xdr:from>
    <xdr:to>
      <xdr:col>7</xdr:col>
      <xdr:colOff>390525</xdr:colOff>
      <xdr:row>218</xdr:row>
      <xdr:rowOff>95250</xdr:rowOff>
    </xdr:to>
    <xdr:sp>
      <xdr:nvSpPr>
        <xdr:cNvPr id="105" name="Oval 105"/>
        <xdr:cNvSpPr>
          <a:spLocks/>
        </xdr:cNvSpPr>
      </xdr:nvSpPr>
      <xdr:spPr>
        <a:xfrm>
          <a:off x="4991100" y="37071300"/>
          <a:ext cx="190500" cy="114300"/>
        </a:xfrm>
        <a:prstGeom prst="ellipse">
          <a:avLst/>
        </a:prstGeom>
        <a:blipFill>
          <a:blip r:embed="rId7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447675</xdr:colOff>
      <xdr:row>233</xdr:row>
      <xdr:rowOff>114300</xdr:rowOff>
    </xdr:from>
    <xdr:to>
      <xdr:col>6</xdr:col>
      <xdr:colOff>647700</xdr:colOff>
      <xdr:row>234</xdr:row>
      <xdr:rowOff>66675</xdr:rowOff>
    </xdr:to>
    <xdr:sp>
      <xdr:nvSpPr>
        <xdr:cNvPr id="106" name="Oval 106"/>
        <xdr:cNvSpPr>
          <a:spLocks/>
        </xdr:cNvSpPr>
      </xdr:nvSpPr>
      <xdr:spPr>
        <a:xfrm>
          <a:off x="4562475" y="39671625"/>
          <a:ext cx="190500" cy="114300"/>
        </a:xfrm>
        <a:prstGeom prst="ellipse">
          <a:avLst/>
        </a:prstGeom>
        <a:blipFill>
          <a:blip r:embed="rId7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217</xdr:row>
      <xdr:rowOff>152400</xdr:rowOff>
    </xdr:from>
    <xdr:to>
      <xdr:col>5</xdr:col>
      <xdr:colOff>447675</xdr:colOff>
      <xdr:row>218</xdr:row>
      <xdr:rowOff>104775</xdr:rowOff>
    </xdr:to>
    <xdr:sp>
      <xdr:nvSpPr>
        <xdr:cNvPr id="107" name="Oval 107"/>
        <xdr:cNvSpPr>
          <a:spLocks/>
        </xdr:cNvSpPr>
      </xdr:nvSpPr>
      <xdr:spPr>
        <a:xfrm>
          <a:off x="3686175" y="37080825"/>
          <a:ext cx="190500" cy="114300"/>
        </a:xfrm>
        <a:prstGeom prst="ellipse">
          <a:avLst/>
        </a:prstGeom>
        <a:blipFill>
          <a:blip r:embed="rId7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609600</xdr:colOff>
      <xdr:row>232</xdr:row>
      <xdr:rowOff>152400</xdr:rowOff>
    </xdr:from>
    <xdr:to>
      <xdr:col>7</xdr:col>
      <xdr:colOff>114300</xdr:colOff>
      <xdr:row>233</xdr:row>
      <xdr:rowOff>104775</xdr:rowOff>
    </xdr:to>
    <xdr:sp>
      <xdr:nvSpPr>
        <xdr:cNvPr id="108" name="Oval 108"/>
        <xdr:cNvSpPr>
          <a:spLocks/>
        </xdr:cNvSpPr>
      </xdr:nvSpPr>
      <xdr:spPr>
        <a:xfrm>
          <a:off x="4724400" y="39547800"/>
          <a:ext cx="190500" cy="114300"/>
        </a:xfrm>
        <a:prstGeom prst="ellipse">
          <a:avLst/>
        </a:prstGeom>
        <a:blipFill>
          <a:blip r:embed="rId7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233</xdr:row>
      <xdr:rowOff>0</xdr:rowOff>
    </xdr:from>
    <xdr:to>
      <xdr:col>6</xdr:col>
      <xdr:colOff>485775</xdr:colOff>
      <xdr:row>233</xdr:row>
      <xdr:rowOff>114300</xdr:rowOff>
    </xdr:to>
    <xdr:sp>
      <xdr:nvSpPr>
        <xdr:cNvPr id="109" name="Oval 109"/>
        <xdr:cNvSpPr>
          <a:spLocks/>
        </xdr:cNvSpPr>
      </xdr:nvSpPr>
      <xdr:spPr>
        <a:xfrm>
          <a:off x="4400550" y="39557325"/>
          <a:ext cx="190500" cy="114300"/>
        </a:xfrm>
        <a:prstGeom prst="ellipse">
          <a:avLst/>
        </a:prstGeom>
        <a:blipFill>
          <a:blip r:embed="rId7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151</xdr:row>
      <xdr:rowOff>28575</xdr:rowOff>
    </xdr:from>
    <xdr:to>
      <xdr:col>7</xdr:col>
      <xdr:colOff>323850</xdr:colOff>
      <xdr:row>163</xdr:row>
      <xdr:rowOff>38100</xdr:rowOff>
    </xdr:to>
    <xdr:sp>
      <xdr:nvSpPr>
        <xdr:cNvPr id="110" name="Oval 110"/>
        <xdr:cNvSpPr>
          <a:spLocks/>
        </xdr:cNvSpPr>
      </xdr:nvSpPr>
      <xdr:spPr>
        <a:xfrm>
          <a:off x="2343150" y="26155650"/>
          <a:ext cx="2781300" cy="1952625"/>
        </a:xfrm>
        <a:prstGeom prst="ellipse">
          <a:avLst/>
        </a:prstGeom>
        <a:blipFill>
          <a:blip r:embed="rId7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153</xdr:row>
      <xdr:rowOff>133350</xdr:rowOff>
    </xdr:from>
    <xdr:to>
      <xdr:col>7</xdr:col>
      <xdr:colOff>304800</xdr:colOff>
      <xdr:row>160</xdr:row>
      <xdr:rowOff>76200</xdr:rowOff>
    </xdr:to>
    <xdr:sp>
      <xdr:nvSpPr>
        <xdr:cNvPr id="111" name="AutoShape 111"/>
        <xdr:cNvSpPr>
          <a:spLocks/>
        </xdr:cNvSpPr>
      </xdr:nvSpPr>
      <xdr:spPr>
        <a:xfrm>
          <a:off x="3686175" y="26584275"/>
          <a:ext cx="1419225" cy="1076325"/>
        </a:xfrm>
        <a:prstGeom prst="flowChartDelay">
          <a:avLst/>
        </a:prstGeom>
        <a:blipFill>
          <a:blip r:embed="rId7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150</xdr:row>
      <xdr:rowOff>85725</xdr:rowOff>
    </xdr:from>
    <xdr:to>
      <xdr:col>8</xdr:col>
      <xdr:colOff>219075</xdr:colOff>
      <xdr:row>153</xdr:row>
      <xdr:rowOff>28575</xdr:rowOff>
    </xdr:to>
    <xdr:sp>
      <xdr:nvSpPr>
        <xdr:cNvPr id="112" name="AutoShape 112"/>
        <xdr:cNvSpPr>
          <a:spLocks/>
        </xdr:cNvSpPr>
      </xdr:nvSpPr>
      <xdr:spPr>
        <a:xfrm flipH="1">
          <a:off x="4486275" y="26050875"/>
          <a:ext cx="1219200" cy="428625"/>
        </a:xfrm>
        <a:prstGeom prst="borderCallout1">
          <a:avLst>
            <a:gd name="adj1" fmla="val 88935"/>
            <a:gd name="adj2" fmla="val 125555"/>
            <a:gd name="adj3" fmla="val 57078"/>
            <a:gd name="adj4" fmla="val -23333"/>
            <a:gd name="adj5" fmla="val 105750"/>
            <a:gd name="adj6" fmla="val 56666"/>
            <a:gd name="adj7" fmla="val 98671"/>
            <a:gd name="adj8" fmla="val 700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RE-THERM
h = 0,5 мм</a:t>
          </a:r>
        </a:p>
      </xdr:txBody>
    </xdr:sp>
    <xdr:clientData/>
  </xdr:twoCellAnchor>
  <xdr:twoCellAnchor>
    <xdr:from>
      <xdr:col>1</xdr:col>
      <xdr:colOff>314325</xdr:colOff>
      <xdr:row>150</xdr:row>
      <xdr:rowOff>76200</xdr:rowOff>
    </xdr:from>
    <xdr:to>
      <xdr:col>3</xdr:col>
      <xdr:colOff>152400</xdr:colOff>
      <xdr:row>153</xdr:row>
      <xdr:rowOff>19050</xdr:rowOff>
    </xdr:to>
    <xdr:sp>
      <xdr:nvSpPr>
        <xdr:cNvPr id="113" name="AutoShape 113"/>
        <xdr:cNvSpPr>
          <a:spLocks/>
        </xdr:cNvSpPr>
      </xdr:nvSpPr>
      <xdr:spPr>
        <a:xfrm>
          <a:off x="1000125" y="26041350"/>
          <a:ext cx="1209675" cy="428625"/>
        </a:xfrm>
        <a:prstGeom prst="borderCallout1">
          <a:avLst>
            <a:gd name="adj1" fmla="val 84819"/>
            <a:gd name="adj2" fmla="val 197726"/>
            <a:gd name="adj3" fmla="val 57143"/>
            <a:gd name="adj4" fmla="val -22726"/>
            <a:gd name="adj5" fmla="val 42856"/>
            <a:gd name="adj6" fmla="val 177273"/>
            <a:gd name="adj7" fmla="val 50893"/>
            <a:gd name="adj8" fmla="val 19090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металл</a:t>
          </a:r>
        </a:p>
      </xdr:txBody>
    </xdr:sp>
    <xdr:clientData/>
  </xdr:twoCellAnchor>
  <xdr:twoCellAnchor>
    <xdr:from>
      <xdr:col>6</xdr:col>
      <xdr:colOff>133350</xdr:colOff>
      <xdr:row>163</xdr:row>
      <xdr:rowOff>19050</xdr:rowOff>
    </xdr:from>
    <xdr:to>
      <xdr:col>8</xdr:col>
      <xdr:colOff>190500</xdr:colOff>
      <xdr:row>165</xdr:row>
      <xdr:rowOff>123825</xdr:rowOff>
    </xdr:to>
    <xdr:sp>
      <xdr:nvSpPr>
        <xdr:cNvPr id="114" name="AutoShape 114"/>
        <xdr:cNvSpPr>
          <a:spLocks/>
        </xdr:cNvSpPr>
      </xdr:nvSpPr>
      <xdr:spPr>
        <a:xfrm>
          <a:off x="4248150" y="28089225"/>
          <a:ext cx="1428750" cy="428625"/>
        </a:xfrm>
        <a:prstGeom prst="borderCallout1">
          <a:avLst>
            <a:gd name="adj1" fmla="val -96268"/>
            <a:gd name="adj2" fmla="val -130000"/>
            <a:gd name="adj3" fmla="val -55972"/>
            <a:gd name="adj4" fmla="val -23333"/>
            <a:gd name="adj5" fmla="val -54476"/>
            <a:gd name="adj6" fmla="val 252222"/>
            <a:gd name="adj7" fmla="val -47759"/>
            <a:gd name="adj8" fmla="val 26555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электрическая
плитка</a:t>
          </a:r>
        </a:p>
      </xdr:txBody>
    </xdr:sp>
    <xdr:clientData/>
  </xdr:twoCellAnchor>
  <xdr:twoCellAnchor>
    <xdr:from>
      <xdr:col>4</xdr:col>
      <xdr:colOff>304800</xdr:colOff>
      <xdr:row>155</xdr:row>
      <xdr:rowOff>142875</xdr:rowOff>
    </xdr:from>
    <xdr:to>
      <xdr:col>5</xdr:col>
      <xdr:colOff>66675</xdr:colOff>
      <xdr:row>157</xdr:row>
      <xdr:rowOff>28575</xdr:rowOff>
    </xdr:to>
    <xdr:sp>
      <xdr:nvSpPr>
        <xdr:cNvPr id="115" name="Oval 115"/>
        <xdr:cNvSpPr>
          <a:spLocks/>
        </xdr:cNvSpPr>
      </xdr:nvSpPr>
      <xdr:spPr>
        <a:xfrm>
          <a:off x="3048000" y="26917650"/>
          <a:ext cx="447675" cy="209550"/>
        </a:xfrm>
        <a:prstGeom prst="ellipse">
          <a:avLst/>
        </a:prstGeom>
        <a:blipFill>
          <a:blip r:embed="rId8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333375</xdr:colOff>
      <xdr:row>163</xdr:row>
      <xdr:rowOff>38100</xdr:rowOff>
    </xdr:from>
    <xdr:to>
      <xdr:col>3</xdr:col>
      <xdr:colOff>171450</xdr:colOff>
      <xdr:row>165</xdr:row>
      <xdr:rowOff>142875</xdr:rowOff>
    </xdr:to>
    <xdr:sp>
      <xdr:nvSpPr>
        <xdr:cNvPr id="116" name="AutoShape 116"/>
        <xdr:cNvSpPr>
          <a:spLocks/>
        </xdr:cNvSpPr>
      </xdr:nvSpPr>
      <xdr:spPr>
        <a:xfrm>
          <a:off x="1019175" y="28108275"/>
          <a:ext cx="1209675" cy="428625"/>
        </a:xfrm>
        <a:prstGeom prst="borderCallout1">
          <a:avLst>
            <a:gd name="adj1" fmla="val 133185"/>
            <a:gd name="adj2" fmla="val -305555"/>
            <a:gd name="adj3" fmla="val 57078"/>
            <a:gd name="adj4" fmla="val -23333"/>
            <a:gd name="adj5" fmla="val 96902"/>
            <a:gd name="adj6" fmla="val 98888"/>
            <a:gd name="adj7" fmla="val 103981"/>
            <a:gd name="adj8" fmla="val 11444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вода</a:t>
          </a:r>
        </a:p>
      </xdr:txBody>
    </xdr:sp>
    <xdr:clientData/>
  </xdr:twoCellAnchor>
  <xdr:twoCellAnchor>
    <xdr:from>
      <xdr:col>5</xdr:col>
      <xdr:colOff>514350</xdr:colOff>
      <xdr:row>156</xdr:row>
      <xdr:rowOff>9525</xdr:rowOff>
    </xdr:from>
    <xdr:to>
      <xdr:col>6</xdr:col>
      <xdr:colOff>276225</xdr:colOff>
      <xdr:row>157</xdr:row>
      <xdr:rowOff>57150</xdr:rowOff>
    </xdr:to>
    <xdr:sp>
      <xdr:nvSpPr>
        <xdr:cNvPr id="117" name="Oval 121"/>
        <xdr:cNvSpPr>
          <a:spLocks/>
        </xdr:cNvSpPr>
      </xdr:nvSpPr>
      <xdr:spPr>
        <a:xfrm>
          <a:off x="3943350" y="26946225"/>
          <a:ext cx="447675" cy="209550"/>
        </a:xfrm>
        <a:prstGeom prst="ellipse">
          <a:avLst/>
        </a:prstGeom>
        <a:blipFill>
          <a:blip r:embed="rId8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238125</xdr:colOff>
      <xdr:row>156</xdr:row>
      <xdr:rowOff>114300</xdr:rowOff>
    </xdr:from>
    <xdr:to>
      <xdr:col>6</xdr:col>
      <xdr:colOff>104775</xdr:colOff>
      <xdr:row>164</xdr:row>
      <xdr:rowOff>0</xdr:rowOff>
    </xdr:to>
    <xdr:sp>
      <xdr:nvSpPr>
        <xdr:cNvPr id="118" name="Line 122"/>
        <xdr:cNvSpPr>
          <a:spLocks/>
        </xdr:cNvSpPr>
      </xdr:nvSpPr>
      <xdr:spPr>
        <a:xfrm flipV="1">
          <a:off x="2295525" y="27051000"/>
          <a:ext cx="19240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218</xdr:row>
      <xdr:rowOff>123825</xdr:rowOff>
    </xdr:from>
    <xdr:to>
      <xdr:col>6</xdr:col>
      <xdr:colOff>447675</xdr:colOff>
      <xdr:row>219</xdr:row>
      <xdr:rowOff>76200</xdr:rowOff>
    </xdr:to>
    <xdr:sp>
      <xdr:nvSpPr>
        <xdr:cNvPr id="119" name="Oval 123"/>
        <xdr:cNvSpPr>
          <a:spLocks/>
        </xdr:cNvSpPr>
      </xdr:nvSpPr>
      <xdr:spPr>
        <a:xfrm>
          <a:off x="4371975" y="37214175"/>
          <a:ext cx="190500" cy="114300"/>
        </a:xfrm>
        <a:prstGeom prst="ellipse">
          <a:avLst/>
        </a:prstGeom>
        <a:blipFill>
          <a:blip r:embed="rId8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666750</xdr:colOff>
      <xdr:row>218</xdr:row>
      <xdr:rowOff>123825</xdr:rowOff>
    </xdr:from>
    <xdr:to>
      <xdr:col>6</xdr:col>
      <xdr:colOff>171450</xdr:colOff>
      <xdr:row>219</xdr:row>
      <xdr:rowOff>76200</xdr:rowOff>
    </xdr:to>
    <xdr:sp>
      <xdr:nvSpPr>
        <xdr:cNvPr id="120" name="Oval 124"/>
        <xdr:cNvSpPr>
          <a:spLocks/>
        </xdr:cNvSpPr>
      </xdr:nvSpPr>
      <xdr:spPr>
        <a:xfrm>
          <a:off x="4095750" y="37214175"/>
          <a:ext cx="190500" cy="114300"/>
        </a:xfrm>
        <a:prstGeom prst="ellipse">
          <a:avLst/>
        </a:prstGeom>
        <a:blipFill>
          <a:blip r:embed="rId8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400050</xdr:colOff>
      <xdr:row>218</xdr:row>
      <xdr:rowOff>123825</xdr:rowOff>
    </xdr:from>
    <xdr:to>
      <xdr:col>5</xdr:col>
      <xdr:colOff>590550</xdr:colOff>
      <xdr:row>219</xdr:row>
      <xdr:rowOff>76200</xdr:rowOff>
    </xdr:to>
    <xdr:sp>
      <xdr:nvSpPr>
        <xdr:cNvPr id="121" name="Oval 125"/>
        <xdr:cNvSpPr>
          <a:spLocks/>
        </xdr:cNvSpPr>
      </xdr:nvSpPr>
      <xdr:spPr>
        <a:xfrm>
          <a:off x="3829050" y="37214175"/>
          <a:ext cx="190500" cy="114300"/>
        </a:xfrm>
        <a:prstGeom prst="ellipse">
          <a:avLst/>
        </a:prstGeom>
        <a:blipFill>
          <a:blip r:embed="rId8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561975</xdr:colOff>
      <xdr:row>218</xdr:row>
      <xdr:rowOff>114300</xdr:rowOff>
    </xdr:from>
    <xdr:to>
      <xdr:col>7</xdr:col>
      <xdr:colOff>66675</xdr:colOff>
      <xdr:row>219</xdr:row>
      <xdr:rowOff>66675</xdr:rowOff>
    </xdr:to>
    <xdr:sp>
      <xdr:nvSpPr>
        <xdr:cNvPr id="122" name="Oval 126"/>
        <xdr:cNvSpPr>
          <a:spLocks/>
        </xdr:cNvSpPr>
      </xdr:nvSpPr>
      <xdr:spPr>
        <a:xfrm>
          <a:off x="4676775" y="37204650"/>
          <a:ext cx="190500" cy="114300"/>
        </a:xfrm>
        <a:prstGeom prst="ellipse">
          <a:avLst/>
        </a:prstGeom>
        <a:blipFill>
          <a:blip r:embed="rId8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133350</xdr:colOff>
      <xdr:row>218</xdr:row>
      <xdr:rowOff>123825</xdr:rowOff>
    </xdr:from>
    <xdr:to>
      <xdr:col>7</xdr:col>
      <xdr:colOff>323850</xdr:colOff>
      <xdr:row>219</xdr:row>
      <xdr:rowOff>76200</xdr:rowOff>
    </xdr:to>
    <xdr:sp>
      <xdr:nvSpPr>
        <xdr:cNvPr id="123" name="Oval 127"/>
        <xdr:cNvSpPr>
          <a:spLocks/>
        </xdr:cNvSpPr>
      </xdr:nvSpPr>
      <xdr:spPr>
        <a:xfrm>
          <a:off x="4933950" y="37214175"/>
          <a:ext cx="190500" cy="114300"/>
        </a:xfrm>
        <a:prstGeom prst="ellipse">
          <a:avLst/>
        </a:prstGeom>
        <a:blipFill>
          <a:blip r:embed="rId8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523875</xdr:colOff>
      <xdr:row>217</xdr:row>
      <xdr:rowOff>152400</xdr:rowOff>
    </xdr:from>
    <xdr:to>
      <xdr:col>6</xdr:col>
      <xdr:colOff>28575</xdr:colOff>
      <xdr:row>218</xdr:row>
      <xdr:rowOff>104775</xdr:rowOff>
    </xdr:to>
    <xdr:sp>
      <xdr:nvSpPr>
        <xdr:cNvPr id="124" name="Oval 128"/>
        <xdr:cNvSpPr>
          <a:spLocks/>
        </xdr:cNvSpPr>
      </xdr:nvSpPr>
      <xdr:spPr>
        <a:xfrm>
          <a:off x="3952875" y="37080825"/>
          <a:ext cx="190500" cy="114300"/>
        </a:xfrm>
        <a:prstGeom prst="ellipse">
          <a:avLst/>
        </a:prstGeom>
        <a:blipFill>
          <a:blip r:embed="rId8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142875</xdr:colOff>
      <xdr:row>217</xdr:row>
      <xdr:rowOff>152400</xdr:rowOff>
    </xdr:from>
    <xdr:to>
      <xdr:col>6</xdr:col>
      <xdr:colOff>333375</xdr:colOff>
      <xdr:row>218</xdr:row>
      <xdr:rowOff>104775</xdr:rowOff>
    </xdr:to>
    <xdr:sp>
      <xdr:nvSpPr>
        <xdr:cNvPr id="125" name="Oval 129"/>
        <xdr:cNvSpPr>
          <a:spLocks/>
        </xdr:cNvSpPr>
      </xdr:nvSpPr>
      <xdr:spPr>
        <a:xfrm>
          <a:off x="4257675" y="37080825"/>
          <a:ext cx="190500" cy="114300"/>
        </a:xfrm>
        <a:prstGeom prst="ellipse">
          <a:avLst/>
        </a:prstGeom>
        <a:blipFill>
          <a:blip r:embed="rId8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218</xdr:row>
      <xdr:rowOff>0</xdr:rowOff>
    </xdr:from>
    <xdr:to>
      <xdr:col>6</xdr:col>
      <xdr:colOff>609600</xdr:colOff>
      <xdr:row>218</xdr:row>
      <xdr:rowOff>114300</xdr:rowOff>
    </xdr:to>
    <xdr:sp>
      <xdr:nvSpPr>
        <xdr:cNvPr id="126" name="Oval 130"/>
        <xdr:cNvSpPr>
          <a:spLocks/>
        </xdr:cNvSpPr>
      </xdr:nvSpPr>
      <xdr:spPr>
        <a:xfrm>
          <a:off x="4533900" y="37090350"/>
          <a:ext cx="190500" cy="114300"/>
        </a:xfrm>
        <a:prstGeom prst="ellipse">
          <a:avLst/>
        </a:prstGeom>
        <a:blipFill>
          <a:blip r:embed="rId8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217</xdr:row>
      <xdr:rowOff>142875</xdr:rowOff>
    </xdr:from>
    <xdr:to>
      <xdr:col>7</xdr:col>
      <xdr:colOff>152400</xdr:colOff>
      <xdr:row>218</xdr:row>
      <xdr:rowOff>95250</xdr:rowOff>
    </xdr:to>
    <xdr:sp>
      <xdr:nvSpPr>
        <xdr:cNvPr id="127" name="Oval 131"/>
        <xdr:cNvSpPr>
          <a:spLocks/>
        </xdr:cNvSpPr>
      </xdr:nvSpPr>
      <xdr:spPr>
        <a:xfrm>
          <a:off x="4762500" y="37071300"/>
          <a:ext cx="190500" cy="114300"/>
        </a:xfrm>
        <a:prstGeom prst="ellipse">
          <a:avLst/>
        </a:prstGeom>
        <a:blipFill>
          <a:blip r:embed="rId9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62</xdr:row>
      <xdr:rowOff>66675</xdr:rowOff>
    </xdr:from>
    <xdr:to>
      <xdr:col>5</xdr:col>
      <xdr:colOff>0</xdr:colOff>
      <xdr:row>66</xdr:row>
      <xdr:rowOff>142875</xdr:rowOff>
    </xdr:to>
    <xdr:sp>
      <xdr:nvSpPr>
        <xdr:cNvPr id="128" name="Oval 133"/>
        <xdr:cNvSpPr>
          <a:spLocks/>
        </xdr:cNvSpPr>
      </xdr:nvSpPr>
      <xdr:spPr>
        <a:xfrm>
          <a:off x="2619375" y="1132522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62</xdr:row>
      <xdr:rowOff>76200</xdr:rowOff>
    </xdr:from>
    <xdr:to>
      <xdr:col>6</xdr:col>
      <xdr:colOff>180975</xdr:colOff>
      <xdr:row>66</xdr:row>
      <xdr:rowOff>152400</xdr:rowOff>
    </xdr:to>
    <xdr:sp>
      <xdr:nvSpPr>
        <xdr:cNvPr id="129" name="Oval 134"/>
        <xdr:cNvSpPr>
          <a:spLocks/>
        </xdr:cNvSpPr>
      </xdr:nvSpPr>
      <xdr:spPr>
        <a:xfrm>
          <a:off x="3486150" y="1133475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62</xdr:row>
      <xdr:rowOff>76200</xdr:rowOff>
    </xdr:from>
    <xdr:to>
      <xdr:col>7</xdr:col>
      <xdr:colOff>361950</xdr:colOff>
      <xdr:row>66</xdr:row>
      <xdr:rowOff>152400</xdr:rowOff>
    </xdr:to>
    <xdr:sp>
      <xdr:nvSpPr>
        <xdr:cNvPr id="130" name="Oval 135"/>
        <xdr:cNvSpPr>
          <a:spLocks/>
        </xdr:cNvSpPr>
      </xdr:nvSpPr>
      <xdr:spPr>
        <a:xfrm>
          <a:off x="4352925" y="1133475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419100</xdr:colOff>
      <xdr:row>62</xdr:row>
      <xdr:rowOff>76200</xdr:rowOff>
    </xdr:from>
    <xdr:to>
      <xdr:col>8</xdr:col>
      <xdr:colOff>542925</xdr:colOff>
      <xdr:row>66</xdr:row>
      <xdr:rowOff>152400</xdr:rowOff>
    </xdr:to>
    <xdr:sp>
      <xdr:nvSpPr>
        <xdr:cNvPr id="131" name="Oval 136"/>
        <xdr:cNvSpPr>
          <a:spLocks/>
        </xdr:cNvSpPr>
      </xdr:nvSpPr>
      <xdr:spPr>
        <a:xfrm>
          <a:off x="5219700" y="1133475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62</xdr:row>
      <xdr:rowOff>19050</xdr:rowOff>
    </xdr:from>
    <xdr:to>
      <xdr:col>4</xdr:col>
      <xdr:colOff>47625</xdr:colOff>
      <xdr:row>64</xdr:row>
      <xdr:rowOff>57150</xdr:rowOff>
    </xdr:to>
    <xdr:sp>
      <xdr:nvSpPr>
        <xdr:cNvPr id="132" name="Oval 137"/>
        <xdr:cNvSpPr>
          <a:spLocks/>
        </xdr:cNvSpPr>
      </xdr:nvSpPr>
      <xdr:spPr>
        <a:xfrm>
          <a:off x="2381250" y="112776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62</xdr:row>
      <xdr:rowOff>9525</xdr:rowOff>
    </xdr:from>
    <xdr:to>
      <xdr:col>5</xdr:col>
      <xdr:colOff>238125</xdr:colOff>
      <xdr:row>64</xdr:row>
      <xdr:rowOff>47625</xdr:rowOff>
    </xdr:to>
    <xdr:sp>
      <xdr:nvSpPr>
        <xdr:cNvPr id="133" name="Oval 138"/>
        <xdr:cNvSpPr>
          <a:spLocks/>
        </xdr:cNvSpPr>
      </xdr:nvSpPr>
      <xdr:spPr>
        <a:xfrm>
          <a:off x="3257550" y="112680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62</xdr:row>
      <xdr:rowOff>0</xdr:rowOff>
    </xdr:from>
    <xdr:to>
      <xdr:col>6</xdr:col>
      <xdr:colOff>409575</xdr:colOff>
      <xdr:row>64</xdr:row>
      <xdr:rowOff>38100</xdr:rowOff>
    </xdr:to>
    <xdr:sp>
      <xdr:nvSpPr>
        <xdr:cNvPr id="134" name="Oval 139"/>
        <xdr:cNvSpPr>
          <a:spLocks/>
        </xdr:cNvSpPr>
      </xdr:nvSpPr>
      <xdr:spPr>
        <a:xfrm>
          <a:off x="4114800" y="112585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62</xdr:row>
      <xdr:rowOff>0</xdr:rowOff>
    </xdr:from>
    <xdr:to>
      <xdr:col>7</xdr:col>
      <xdr:colOff>590550</xdr:colOff>
      <xdr:row>64</xdr:row>
      <xdr:rowOff>38100</xdr:rowOff>
    </xdr:to>
    <xdr:sp>
      <xdr:nvSpPr>
        <xdr:cNvPr id="135" name="Oval 140"/>
        <xdr:cNvSpPr>
          <a:spLocks/>
        </xdr:cNvSpPr>
      </xdr:nvSpPr>
      <xdr:spPr>
        <a:xfrm>
          <a:off x="4981575" y="112585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304800</xdr:colOff>
      <xdr:row>66</xdr:row>
      <xdr:rowOff>85725</xdr:rowOff>
    </xdr:from>
    <xdr:to>
      <xdr:col>5</xdr:col>
      <xdr:colOff>428625</xdr:colOff>
      <xdr:row>71</xdr:row>
      <xdr:rowOff>0</xdr:rowOff>
    </xdr:to>
    <xdr:sp>
      <xdr:nvSpPr>
        <xdr:cNvPr id="136" name="Oval 141"/>
        <xdr:cNvSpPr>
          <a:spLocks/>
        </xdr:cNvSpPr>
      </xdr:nvSpPr>
      <xdr:spPr>
        <a:xfrm>
          <a:off x="3048000" y="119919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66</xdr:row>
      <xdr:rowOff>85725</xdr:rowOff>
    </xdr:from>
    <xdr:to>
      <xdr:col>6</xdr:col>
      <xdr:colOff>609600</xdr:colOff>
      <xdr:row>71</xdr:row>
      <xdr:rowOff>0</xdr:rowOff>
    </xdr:to>
    <xdr:sp>
      <xdr:nvSpPr>
        <xdr:cNvPr id="137" name="Oval 142"/>
        <xdr:cNvSpPr>
          <a:spLocks/>
        </xdr:cNvSpPr>
      </xdr:nvSpPr>
      <xdr:spPr>
        <a:xfrm>
          <a:off x="3914775" y="119919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666750</xdr:colOff>
      <xdr:row>66</xdr:row>
      <xdr:rowOff>66675</xdr:rowOff>
    </xdr:from>
    <xdr:to>
      <xdr:col>8</xdr:col>
      <xdr:colOff>104775</xdr:colOff>
      <xdr:row>70</xdr:row>
      <xdr:rowOff>142875</xdr:rowOff>
    </xdr:to>
    <xdr:sp>
      <xdr:nvSpPr>
        <xdr:cNvPr id="138" name="Oval 143"/>
        <xdr:cNvSpPr>
          <a:spLocks/>
        </xdr:cNvSpPr>
      </xdr:nvSpPr>
      <xdr:spPr>
        <a:xfrm>
          <a:off x="4781550" y="1197292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66</xdr:row>
      <xdr:rowOff>76200</xdr:rowOff>
    </xdr:from>
    <xdr:to>
      <xdr:col>4</xdr:col>
      <xdr:colOff>247650</xdr:colOff>
      <xdr:row>70</xdr:row>
      <xdr:rowOff>152400</xdr:rowOff>
    </xdr:to>
    <xdr:sp>
      <xdr:nvSpPr>
        <xdr:cNvPr id="139" name="Oval 144"/>
        <xdr:cNvSpPr>
          <a:spLocks/>
        </xdr:cNvSpPr>
      </xdr:nvSpPr>
      <xdr:spPr>
        <a:xfrm>
          <a:off x="2171700" y="1198245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70</xdr:row>
      <xdr:rowOff>76200</xdr:rowOff>
    </xdr:from>
    <xdr:to>
      <xdr:col>3</xdr:col>
      <xdr:colOff>504825</xdr:colOff>
      <xdr:row>74</xdr:row>
      <xdr:rowOff>152400</xdr:rowOff>
    </xdr:to>
    <xdr:sp>
      <xdr:nvSpPr>
        <xdr:cNvPr id="140" name="Oval 145"/>
        <xdr:cNvSpPr>
          <a:spLocks/>
        </xdr:cNvSpPr>
      </xdr:nvSpPr>
      <xdr:spPr>
        <a:xfrm>
          <a:off x="1743075" y="1263015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542925</xdr:colOff>
      <xdr:row>70</xdr:row>
      <xdr:rowOff>85725</xdr:rowOff>
    </xdr:from>
    <xdr:to>
      <xdr:col>4</xdr:col>
      <xdr:colOff>676275</xdr:colOff>
      <xdr:row>75</xdr:row>
      <xdr:rowOff>0</xdr:rowOff>
    </xdr:to>
    <xdr:sp>
      <xdr:nvSpPr>
        <xdr:cNvPr id="141" name="Oval 146"/>
        <xdr:cNvSpPr>
          <a:spLocks/>
        </xdr:cNvSpPr>
      </xdr:nvSpPr>
      <xdr:spPr>
        <a:xfrm>
          <a:off x="2600325" y="1263967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70</xdr:row>
      <xdr:rowOff>95250</xdr:rowOff>
    </xdr:from>
    <xdr:to>
      <xdr:col>6</xdr:col>
      <xdr:colOff>180975</xdr:colOff>
      <xdr:row>75</xdr:row>
      <xdr:rowOff>9525</xdr:rowOff>
    </xdr:to>
    <xdr:sp>
      <xdr:nvSpPr>
        <xdr:cNvPr id="142" name="Oval 147"/>
        <xdr:cNvSpPr>
          <a:spLocks/>
        </xdr:cNvSpPr>
      </xdr:nvSpPr>
      <xdr:spPr>
        <a:xfrm>
          <a:off x="3486150" y="1264920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257175</xdr:colOff>
      <xdr:row>70</xdr:row>
      <xdr:rowOff>85725</xdr:rowOff>
    </xdr:from>
    <xdr:to>
      <xdr:col>7</xdr:col>
      <xdr:colOff>390525</xdr:colOff>
      <xdr:row>75</xdr:row>
      <xdr:rowOff>0</xdr:rowOff>
    </xdr:to>
    <xdr:sp>
      <xdr:nvSpPr>
        <xdr:cNvPr id="143" name="Oval 148"/>
        <xdr:cNvSpPr>
          <a:spLocks/>
        </xdr:cNvSpPr>
      </xdr:nvSpPr>
      <xdr:spPr>
        <a:xfrm>
          <a:off x="4371975" y="1263967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70</xdr:row>
      <xdr:rowOff>57150</xdr:rowOff>
    </xdr:from>
    <xdr:to>
      <xdr:col>8</xdr:col>
      <xdr:colOff>581025</xdr:colOff>
      <xdr:row>74</xdr:row>
      <xdr:rowOff>133350</xdr:rowOff>
    </xdr:to>
    <xdr:sp>
      <xdr:nvSpPr>
        <xdr:cNvPr id="144" name="Oval 149"/>
        <xdr:cNvSpPr>
          <a:spLocks/>
        </xdr:cNvSpPr>
      </xdr:nvSpPr>
      <xdr:spPr>
        <a:xfrm>
          <a:off x="5248275" y="1261110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323850</xdr:colOff>
      <xdr:row>64</xdr:row>
      <xdr:rowOff>123825</xdr:rowOff>
    </xdr:from>
    <xdr:to>
      <xdr:col>4</xdr:col>
      <xdr:colOff>47625</xdr:colOff>
      <xdr:row>67</xdr:row>
      <xdr:rowOff>0</xdr:rowOff>
    </xdr:to>
    <xdr:sp>
      <xdr:nvSpPr>
        <xdr:cNvPr id="145" name="Oval 150"/>
        <xdr:cNvSpPr>
          <a:spLocks/>
        </xdr:cNvSpPr>
      </xdr:nvSpPr>
      <xdr:spPr>
        <a:xfrm>
          <a:off x="2381250" y="117062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66</xdr:row>
      <xdr:rowOff>38100</xdr:rowOff>
    </xdr:from>
    <xdr:to>
      <xdr:col>4</xdr:col>
      <xdr:colOff>457200</xdr:colOff>
      <xdr:row>68</xdr:row>
      <xdr:rowOff>76200</xdr:rowOff>
    </xdr:to>
    <xdr:sp>
      <xdr:nvSpPr>
        <xdr:cNvPr id="146" name="Oval 151"/>
        <xdr:cNvSpPr>
          <a:spLocks/>
        </xdr:cNvSpPr>
      </xdr:nvSpPr>
      <xdr:spPr>
        <a:xfrm>
          <a:off x="2800350" y="119443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64</xdr:row>
      <xdr:rowOff>152400</xdr:rowOff>
    </xdr:from>
    <xdr:to>
      <xdr:col>5</xdr:col>
      <xdr:colOff>228600</xdr:colOff>
      <xdr:row>67</xdr:row>
      <xdr:rowOff>28575</xdr:rowOff>
    </xdr:to>
    <xdr:sp>
      <xdr:nvSpPr>
        <xdr:cNvPr id="147" name="Oval 152"/>
        <xdr:cNvSpPr>
          <a:spLocks/>
        </xdr:cNvSpPr>
      </xdr:nvSpPr>
      <xdr:spPr>
        <a:xfrm>
          <a:off x="3248025" y="117348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66</xdr:row>
      <xdr:rowOff>28575</xdr:rowOff>
    </xdr:from>
    <xdr:to>
      <xdr:col>5</xdr:col>
      <xdr:colOff>666750</xdr:colOff>
      <xdr:row>68</xdr:row>
      <xdr:rowOff>66675</xdr:rowOff>
    </xdr:to>
    <xdr:sp>
      <xdr:nvSpPr>
        <xdr:cNvPr id="148" name="Oval 153"/>
        <xdr:cNvSpPr>
          <a:spLocks/>
        </xdr:cNvSpPr>
      </xdr:nvSpPr>
      <xdr:spPr>
        <a:xfrm>
          <a:off x="3686175" y="119348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64</xdr:row>
      <xdr:rowOff>142875</xdr:rowOff>
    </xdr:from>
    <xdr:to>
      <xdr:col>6</xdr:col>
      <xdr:colOff>419100</xdr:colOff>
      <xdr:row>67</xdr:row>
      <xdr:rowOff>19050</xdr:rowOff>
    </xdr:to>
    <xdr:sp>
      <xdr:nvSpPr>
        <xdr:cNvPr id="149" name="Oval 154"/>
        <xdr:cNvSpPr>
          <a:spLocks/>
        </xdr:cNvSpPr>
      </xdr:nvSpPr>
      <xdr:spPr>
        <a:xfrm>
          <a:off x="4124325" y="117252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66</xdr:row>
      <xdr:rowOff>38100</xdr:rowOff>
    </xdr:from>
    <xdr:to>
      <xdr:col>7</xdr:col>
      <xdr:colOff>161925</xdr:colOff>
      <xdr:row>68</xdr:row>
      <xdr:rowOff>76200</xdr:rowOff>
    </xdr:to>
    <xdr:sp>
      <xdr:nvSpPr>
        <xdr:cNvPr id="150" name="Oval 155"/>
        <xdr:cNvSpPr>
          <a:spLocks/>
        </xdr:cNvSpPr>
      </xdr:nvSpPr>
      <xdr:spPr>
        <a:xfrm>
          <a:off x="4552950" y="119443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190500</xdr:colOff>
      <xdr:row>65</xdr:row>
      <xdr:rowOff>0</xdr:rowOff>
    </xdr:from>
    <xdr:to>
      <xdr:col>7</xdr:col>
      <xdr:colOff>600075</xdr:colOff>
      <xdr:row>67</xdr:row>
      <xdr:rowOff>38100</xdr:rowOff>
    </xdr:to>
    <xdr:sp>
      <xdr:nvSpPr>
        <xdr:cNvPr id="151" name="Oval 156"/>
        <xdr:cNvSpPr>
          <a:spLocks/>
        </xdr:cNvSpPr>
      </xdr:nvSpPr>
      <xdr:spPr>
        <a:xfrm>
          <a:off x="4991100" y="117443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600075</xdr:colOff>
      <xdr:row>66</xdr:row>
      <xdr:rowOff>66675</xdr:rowOff>
    </xdr:from>
    <xdr:to>
      <xdr:col>3</xdr:col>
      <xdr:colOff>323850</xdr:colOff>
      <xdr:row>68</xdr:row>
      <xdr:rowOff>104775</xdr:rowOff>
    </xdr:to>
    <xdr:sp>
      <xdr:nvSpPr>
        <xdr:cNvPr id="152" name="Oval 157"/>
        <xdr:cNvSpPr>
          <a:spLocks/>
        </xdr:cNvSpPr>
      </xdr:nvSpPr>
      <xdr:spPr>
        <a:xfrm>
          <a:off x="1971675" y="119729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66</xdr:row>
      <xdr:rowOff>47625</xdr:rowOff>
    </xdr:from>
    <xdr:to>
      <xdr:col>8</xdr:col>
      <xdr:colOff>342900</xdr:colOff>
      <xdr:row>68</xdr:row>
      <xdr:rowOff>85725</xdr:rowOff>
    </xdr:to>
    <xdr:sp>
      <xdr:nvSpPr>
        <xdr:cNvPr id="153" name="Oval 158"/>
        <xdr:cNvSpPr>
          <a:spLocks/>
        </xdr:cNvSpPr>
      </xdr:nvSpPr>
      <xdr:spPr>
        <a:xfrm>
          <a:off x="5419725" y="119538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619125</xdr:colOff>
      <xdr:row>69</xdr:row>
      <xdr:rowOff>9525</xdr:rowOff>
    </xdr:from>
    <xdr:to>
      <xdr:col>3</xdr:col>
      <xdr:colOff>342900</xdr:colOff>
      <xdr:row>71</xdr:row>
      <xdr:rowOff>47625</xdr:rowOff>
    </xdr:to>
    <xdr:sp>
      <xdr:nvSpPr>
        <xdr:cNvPr id="154" name="Oval 159"/>
        <xdr:cNvSpPr>
          <a:spLocks/>
        </xdr:cNvSpPr>
      </xdr:nvSpPr>
      <xdr:spPr>
        <a:xfrm>
          <a:off x="1990725" y="124015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69</xdr:row>
      <xdr:rowOff>0</xdr:rowOff>
    </xdr:from>
    <xdr:to>
      <xdr:col>4</xdr:col>
      <xdr:colOff>485775</xdr:colOff>
      <xdr:row>71</xdr:row>
      <xdr:rowOff>38100</xdr:rowOff>
    </xdr:to>
    <xdr:sp>
      <xdr:nvSpPr>
        <xdr:cNvPr id="155" name="Oval 160"/>
        <xdr:cNvSpPr>
          <a:spLocks/>
        </xdr:cNvSpPr>
      </xdr:nvSpPr>
      <xdr:spPr>
        <a:xfrm>
          <a:off x="2819400" y="123920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247650</xdr:colOff>
      <xdr:row>68</xdr:row>
      <xdr:rowOff>152400</xdr:rowOff>
    </xdr:from>
    <xdr:to>
      <xdr:col>5</xdr:col>
      <xdr:colOff>657225</xdr:colOff>
      <xdr:row>71</xdr:row>
      <xdr:rowOff>28575</xdr:rowOff>
    </xdr:to>
    <xdr:sp>
      <xdr:nvSpPr>
        <xdr:cNvPr id="156" name="Oval 161"/>
        <xdr:cNvSpPr>
          <a:spLocks/>
        </xdr:cNvSpPr>
      </xdr:nvSpPr>
      <xdr:spPr>
        <a:xfrm>
          <a:off x="3676650" y="123825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69</xdr:row>
      <xdr:rowOff>9525</xdr:rowOff>
    </xdr:from>
    <xdr:to>
      <xdr:col>7</xdr:col>
      <xdr:colOff>152400</xdr:colOff>
      <xdr:row>71</xdr:row>
      <xdr:rowOff>47625</xdr:rowOff>
    </xdr:to>
    <xdr:sp>
      <xdr:nvSpPr>
        <xdr:cNvPr id="157" name="Oval 162"/>
        <xdr:cNvSpPr>
          <a:spLocks/>
        </xdr:cNvSpPr>
      </xdr:nvSpPr>
      <xdr:spPr>
        <a:xfrm>
          <a:off x="4543425" y="124015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600075</xdr:colOff>
      <xdr:row>68</xdr:row>
      <xdr:rowOff>142875</xdr:rowOff>
    </xdr:from>
    <xdr:to>
      <xdr:col>8</xdr:col>
      <xdr:colOff>323850</xdr:colOff>
      <xdr:row>71</xdr:row>
      <xdr:rowOff>19050</xdr:rowOff>
    </xdr:to>
    <xdr:sp>
      <xdr:nvSpPr>
        <xdr:cNvPr id="158" name="Oval 163"/>
        <xdr:cNvSpPr>
          <a:spLocks/>
        </xdr:cNvSpPr>
      </xdr:nvSpPr>
      <xdr:spPr>
        <a:xfrm>
          <a:off x="5400675" y="123729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70</xdr:row>
      <xdr:rowOff>57150</xdr:rowOff>
    </xdr:from>
    <xdr:to>
      <xdr:col>4</xdr:col>
      <xdr:colOff>66675</xdr:colOff>
      <xdr:row>72</xdr:row>
      <xdr:rowOff>95250</xdr:rowOff>
    </xdr:to>
    <xdr:sp>
      <xdr:nvSpPr>
        <xdr:cNvPr id="159" name="Oval 164"/>
        <xdr:cNvSpPr>
          <a:spLocks/>
        </xdr:cNvSpPr>
      </xdr:nvSpPr>
      <xdr:spPr>
        <a:xfrm>
          <a:off x="2400300" y="126111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70</xdr:row>
      <xdr:rowOff>19050</xdr:rowOff>
    </xdr:from>
    <xdr:to>
      <xdr:col>5</xdr:col>
      <xdr:colOff>238125</xdr:colOff>
      <xdr:row>72</xdr:row>
      <xdr:rowOff>57150</xdr:rowOff>
    </xdr:to>
    <xdr:sp>
      <xdr:nvSpPr>
        <xdr:cNvPr id="160" name="Oval 165"/>
        <xdr:cNvSpPr>
          <a:spLocks/>
        </xdr:cNvSpPr>
      </xdr:nvSpPr>
      <xdr:spPr>
        <a:xfrm>
          <a:off x="3257550" y="125730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28575</xdr:rowOff>
    </xdr:from>
    <xdr:to>
      <xdr:col>6</xdr:col>
      <xdr:colOff>409575</xdr:colOff>
      <xdr:row>72</xdr:row>
      <xdr:rowOff>66675</xdr:rowOff>
    </xdr:to>
    <xdr:sp>
      <xdr:nvSpPr>
        <xdr:cNvPr id="161" name="Oval 166"/>
        <xdr:cNvSpPr>
          <a:spLocks/>
        </xdr:cNvSpPr>
      </xdr:nvSpPr>
      <xdr:spPr>
        <a:xfrm>
          <a:off x="4114800" y="125825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70</xdr:row>
      <xdr:rowOff>47625</xdr:rowOff>
    </xdr:from>
    <xdr:to>
      <xdr:col>7</xdr:col>
      <xdr:colOff>609600</xdr:colOff>
      <xdr:row>72</xdr:row>
      <xdr:rowOff>85725</xdr:rowOff>
    </xdr:to>
    <xdr:sp>
      <xdr:nvSpPr>
        <xdr:cNvPr id="162" name="Oval 167"/>
        <xdr:cNvSpPr>
          <a:spLocks/>
        </xdr:cNvSpPr>
      </xdr:nvSpPr>
      <xdr:spPr>
        <a:xfrm>
          <a:off x="5000625" y="126015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73</xdr:row>
      <xdr:rowOff>38100</xdr:rowOff>
    </xdr:from>
    <xdr:to>
      <xdr:col>4</xdr:col>
      <xdr:colOff>28575</xdr:colOff>
      <xdr:row>75</xdr:row>
      <xdr:rowOff>76200</xdr:rowOff>
    </xdr:to>
    <xdr:sp>
      <xdr:nvSpPr>
        <xdr:cNvPr id="163" name="Oval 168"/>
        <xdr:cNvSpPr>
          <a:spLocks/>
        </xdr:cNvSpPr>
      </xdr:nvSpPr>
      <xdr:spPr>
        <a:xfrm>
          <a:off x="2371725" y="13077825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514350</xdr:colOff>
      <xdr:row>73</xdr:row>
      <xdr:rowOff>19050</xdr:rowOff>
    </xdr:from>
    <xdr:to>
      <xdr:col>5</xdr:col>
      <xdr:colOff>238125</xdr:colOff>
      <xdr:row>75</xdr:row>
      <xdr:rowOff>57150</xdr:rowOff>
    </xdr:to>
    <xdr:sp>
      <xdr:nvSpPr>
        <xdr:cNvPr id="164" name="Oval 169"/>
        <xdr:cNvSpPr>
          <a:spLocks/>
        </xdr:cNvSpPr>
      </xdr:nvSpPr>
      <xdr:spPr>
        <a:xfrm>
          <a:off x="3257550" y="130587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73</xdr:row>
      <xdr:rowOff>19050</xdr:rowOff>
    </xdr:from>
    <xdr:to>
      <xdr:col>6</xdr:col>
      <xdr:colOff>419100</xdr:colOff>
      <xdr:row>75</xdr:row>
      <xdr:rowOff>57150</xdr:rowOff>
    </xdr:to>
    <xdr:sp>
      <xdr:nvSpPr>
        <xdr:cNvPr id="165" name="Oval 170"/>
        <xdr:cNvSpPr>
          <a:spLocks/>
        </xdr:cNvSpPr>
      </xdr:nvSpPr>
      <xdr:spPr>
        <a:xfrm>
          <a:off x="4124325" y="130587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73</xdr:row>
      <xdr:rowOff>28575</xdr:rowOff>
    </xdr:from>
    <xdr:to>
      <xdr:col>7</xdr:col>
      <xdr:colOff>647700</xdr:colOff>
      <xdr:row>75</xdr:row>
      <xdr:rowOff>66675</xdr:rowOff>
    </xdr:to>
    <xdr:sp>
      <xdr:nvSpPr>
        <xdr:cNvPr id="166" name="Oval 171"/>
        <xdr:cNvSpPr>
          <a:spLocks/>
        </xdr:cNvSpPr>
      </xdr:nvSpPr>
      <xdr:spPr>
        <a:xfrm>
          <a:off x="5038725" y="130683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361950</xdr:colOff>
      <xdr:row>82</xdr:row>
      <xdr:rowOff>76200</xdr:rowOff>
    </xdr:from>
    <xdr:to>
      <xdr:col>4</xdr:col>
      <xdr:colOff>85725</xdr:colOff>
      <xdr:row>84</xdr:row>
      <xdr:rowOff>114300</xdr:rowOff>
    </xdr:to>
    <xdr:sp>
      <xdr:nvSpPr>
        <xdr:cNvPr id="167" name="Oval 172"/>
        <xdr:cNvSpPr>
          <a:spLocks/>
        </xdr:cNvSpPr>
      </xdr:nvSpPr>
      <xdr:spPr>
        <a:xfrm>
          <a:off x="2419350" y="146113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85</xdr:row>
      <xdr:rowOff>66675</xdr:rowOff>
    </xdr:from>
    <xdr:to>
      <xdr:col>4</xdr:col>
      <xdr:colOff>66675</xdr:colOff>
      <xdr:row>87</xdr:row>
      <xdr:rowOff>104775</xdr:rowOff>
    </xdr:to>
    <xdr:sp>
      <xdr:nvSpPr>
        <xdr:cNvPr id="168" name="Oval 173"/>
        <xdr:cNvSpPr>
          <a:spLocks/>
        </xdr:cNvSpPr>
      </xdr:nvSpPr>
      <xdr:spPr>
        <a:xfrm>
          <a:off x="2400300" y="150876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82</xdr:row>
      <xdr:rowOff>142875</xdr:rowOff>
    </xdr:from>
    <xdr:to>
      <xdr:col>3</xdr:col>
      <xdr:colOff>514350</xdr:colOff>
      <xdr:row>87</xdr:row>
      <xdr:rowOff>57150</xdr:rowOff>
    </xdr:to>
    <xdr:sp>
      <xdr:nvSpPr>
        <xdr:cNvPr id="169" name="Oval 174"/>
        <xdr:cNvSpPr>
          <a:spLocks/>
        </xdr:cNvSpPr>
      </xdr:nvSpPr>
      <xdr:spPr>
        <a:xfrm>
          <a:off x="1762125" y="14678025"/>
          <a:ext cx="809625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86</xdr:row>
      <xdr:rowOff>152400</xdr:rowOff>
    </xdr:from>
    <xdr:to>
      <xdr:col>4</xdr:col>
      <xdr:colOff>285750</xdr:colOff>
      <xdr:row>91</xdr:row>
      <xdr:rowOff>66675</xdr:rowOff>
    </xdr:to>
    <xdr:sp>
      <xdr:nvSpPr>
        <xdr:cNvPr id="170" name="Oval 175"/>
        <xdr:cNvSpPr>
          <a:spLocks/>
        </xdr:cNvSpPr>
      </xdr:nvSpPr>
      <xdr:spPr>
        <a:xfrm>
          <a:off x="2219325" y="15335250"/>
          <a:ext cx="809625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91</xdr:row>
      <xdr:rowOff>19050</xdr:rowOff>
    </xdr:from>
    <xdr:to>
      <xdr:col>3</xdr:col>
      <xdr:colOff>514350</xdr:colOff>
      <xdr:row>95</xdr:row>
      <xdr:rowOff>95250</xdr:rowOff>
    </xdr:to>
    <xdr:sp>
      <xdr:nvSpPr>
        <xdr:cNvPr id="171" name="Oval 176"/>
        <xdr:cNvSpPr>
          <a:spLocks/>
        </xdr:cNvSpPr>
      </xdr:nvSpPr>
      <xdr:spPr>
        <a:xfrm>
          <a:off x="1762125" y="16011525"/>
          <a:ext cx="809625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609600</xdr:colOff>
      <xdr:row>82</xdr:row>
      <xdr:rowOff>142875</xdr:rowOff>
    </xdr:from>
    <xdr:to>
      <xdr:col>5</xdr:col>
      <xdr:colOff>57150</xdr:colOff>
      <xdr:row>87</xdr:row>
      <xdr:rowOff>57150</xdr:rowOff>
    </xdr:to>
    <xdr:sp>
      <xdr:nvSpPr>
        <xdr:cNvPr id="172" name="Oval 177"/>
        <xdr:cNvSpPr>
          <a:spLocks/>
        </xdr:cNvSpPr>
      </xdr:nvSpPr>
      <xdr:spPr>
        <a:xfrm>
          <a:off x="2667000" y="14678025"/>
          <a:ext cx="819150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91</xdr:row>
      <xdr:rowOff>0</xdr:rowOff>
    </xdr:from>
    <xdr:to>
      <xdr:col>5</xdr:col>
      <xdr:colOff>85725</xdr:colOff>
      <xdr:row>95</xdr:row>
      <xdr:rowOff>76200</xdr:rowOff>
    </xdr:to>
    <xdr:sp>
      <xdr:nvSpPr>
        <xdr:cNvPr id="173" name="Oval 178"/>
        <xdr:cNvSpPr>
          <a:spLocks/>
        </xdr:cNvSpPr>
      </xdr:nvSpPr>
      <xdr:spPr>
        <a:xfrm>
          <a:off x="2705100" y="15992475"/>
          <a:ext cx="809625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86</xdr:row>
      <xdr:rowOff>142875</xdr:rowOff>
    </xdr:from>
    <xdr:to>
      <xdr:col>5</xdr:col>
      <xdr:colOff>523875</xdr:colOff>
      <xdr:row>91</xdr:row>
      <xdr:rowOff>57150</xdr:rowOff>
    </xdr:to>
    <xdr:sp>
      <xdr:nvSpPr>
        <xdr:cNvPr id="174" name="Oval 179"/>
        <xdr:cNvSpPr>
          <a:spLocks/>
        </xdr:cNvSpPr>
      </xdr:nvSpPr>
      <xdr:spPr>
        <a:xfrm>
          <a:off x="3143250" y="15325725"/>
          <a:ext cx="809625" cy="723900"/>
        </a:xfrm>
        <a:prstGeom prst="ellipse">
          <a:avLst/>
        </a:prstGeom>
        <a:gradFill rotWithShape="1">
          <a:gsLst>
            <a:gs pos="0">
              <a:srgbClr val="0000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95250</xdr:colOff>
      <xdr:row>82</xdr:row>
      <xdr:rowOff>123825</xdr:rowOff>
    </xdr:from>
    <xdr:to>
      <xdr:col>6</xdr:col>
      <xdr:colOff>228600</xdr:colOff>
      <xdr:row>87</xdr:row>
      <xdr:rowOff>38100</xdr:rowOff>
    </xdr:to>
    <xdr:sp>
      <xdr:nvSpPr>
        <xdr:cNvPr id="175" name="Oval 180"/>
        <xdr:cNvSpPr>
          <a:spLocks/>
        </xdr:cNvSpPr>
      </xdr:nvSpPr>
      <xdr:spPr>
        <a:xfrm>
          <a:off x="3524250" y="1465897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82</xdr:row>
      <xdr:rowOff>114300</xdr:rowOff>
    </xdr:from>
    <xdr:to>
      <xdr:col>7</xdr:col>
      <xdr:colOff>400050</xdr:colOff>
      <xdr:row>87</xdr:row>
      <xdr:rowOff>28575</xdr:rowOff>
    </xdr:to>
    <xdr:sp>
      <xdr:nvSpPr>
        <xdr:cNvPr id="176" name="Oval 181"/>
        <xdr:cNvSpPr>
          <a:spLocks/>
        </xdr:cNvSpPr>
      </xdr:nvSpPr>
      <xdr:spPr>
        <a:xfrm>
          <a:off x="4381500" y="1464945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82</xdr:row>
      <xdr:rowOff>95250</xdr:rowOff>
    </xdr:from>
    <xdr:to>
      <xdr:col>8</xdr:col>
      <xdr:colOff>590550</xdr:colOff>
      <xdr:row>87</xdr:row>
      <xdr:rowOff>9525</xdr:rowOff>
    </xdr:to>
    <xdr:sp>
      <xdr:nvSpPr>
        <xdr:cNvPr id="177" name="Oval 182"/>
        <xdr:cNvSpPr>
          <a:spLocks/>
        </xdr:cNvSpPr>
      </xdr:nvSpPr>
      <xdr:spPr>
        <a:xfrm>
          <a:off x="5257800" y="14630400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590550</xdr:colOff>
      <xdr:row>87</xdr:row>
      <xdr:rowOff>0</xdr:rowOff>
    </xdr:from>
    <xdr:to>
      <xdr:col>7</xdr:col>
      <xdr:colOff>28575</xdr:colOff>
      <xdr:row>91</xdr:row>
      <xdr:rowOff>76200</xdr:rowOff>
    </xdr:to>
    <xdr:sp>
      <xdr:nvSpPr>
        <xdr:cNvPr id="178" name="Oval 183"/>
        <xdr:cNvSpPr>
          <a:spLocks/>
        </xdr:cNvSpPr>
      </xdr:nvSpPr>
      <xdr:spPr>
        <a:xfrm>
          <a:off x="4019550" y="153447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86</xdr:row>
      <xdr:rowOff>133350</xdr:rowOff>
    </xdr:from>
    <xdr:to>
      <xdr:col>8</xdr:col>
      <xdr:colOff>200025</xdr:colOff>
      <xdr:row>91</xdr:row>
      <xdr:rowOff>47625</xdr:rowOff>
    </xdr:to>
    <xdr:sp>
      <xdr:nvSpPr>
        <xdr:cNvPr id="179" name="Oval 184"/>
        <xdr:cNvSpPr>
          <a:spLocks/>
        </xdr:cNvSpPr>
      </xdr:nvSpPr>
      <xdr:spPr>
        <a:xfrm>
          <a:off x="4876800" y="1531620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323850</xdr:colOff>
      <xdr:row>91</xdr:row>
      <xdr:rowOff>9525</xdr:rowOff>
    </xdr:from>
    <xdr:to>
      <xdr:col>7</xdr:col>
      <xdr:colOff>447675</xdr:colOff>
      <xdr:row>95</xdr:row>
      <xdr:rowOff>85725</xdr:rowOff>
    </xdr:to>
    <xdr:sp>
      <xdr:nvSpPr>
        <xdr:cNvPr id="180" name="Oval 185"/>
        <xdr:cNvSpPr>
          <a:spLocks/>
        </xdr:cNvSpPr>
      </xdr:nvSpPr>
      <xdr:spPr>
        <a:xfrm>
          <a:off x="4438650" y="1600200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161925</xdr:colOff>
      <xdr:row>91</xdr:row>
      <xdr:rowOff>38100</xdr:rowOff>
    </xdr:from>
    <xdr:to>
      <xdr:col>6</xdr:col>
      <xdr:colOff>285750</xdr:colOff>
      <xdr:row>95</xdr:row>
      <xdr:rowOff>114300</xdr:rowOff>
    </xdr:to>
    <xdr:sp>
      <xdr:nvSpPr>
        <xdr:cNvPr id="181" name="Oval 186"/>
        <xdr:cNvSpPr>
          <a:spLocks/>
        </xdr:cNvSpPr>
      </xdr:nvSpPr>
      <xdr:spPr>
        <a:xfrm>
          <a:off x="3590925" y="160305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533400</xdr:colOff>
      <xdr:row>90</xdr:row>
      <xdr:rowOff>142875</xdr:rowOff>
    </xdr:from>
    <xdr:to>
      <xdr:col>8</xdr:col>
      <xdr:colOff>666750</xdr:colOff>
      <xdr:row>95</xdr:row>
      <xdr:rowOff>57150</xdr:rowOff>
    </xdr:to>
    <xdr:sp>
      <xdr:nvSpPr>
        <xdr:cNvPr id="182" name="Oval 187"/>
        <xdr:cNvSpPr>
          <a:spLocks/>
        </xdr:cNvSpPr>
      </xdr:nvSpPr>
      <xdr:spPr>
        <a:xfrm>
          <a:off x="5334000" y="1597342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47625</xdr:rowOff>
    </xdr:from>
    <xdr:to>
      <xdr:col>6</xdr:col>
      <xdr:colOff>457200</xdr:colOff>
      <xdr:row>87</xdr:row>
      <xdr:rowOff>85725</xdr:rowOff>
    </xdr:to>
    <xdr:sp>
      <xdr:nvSpPr>
        <xdr:cNvPr id="183" name="Oval 188"/>
        <xdr:cNvSpPr>
          <a:spLocks/>
        </xdr:cNvSpPr>
      </xdr:nvSpPr>
      <xdr:spPr>
        <a:xfrm>
          <a:off x="4171950" y="15068550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86</xdr:row>
      <xdr:rowOff>85725</xdr:rowOff>
    </xdr:from>
    <xdr:to>
      <xdr:col>7</xdr:col>
      <xdr:colOff>228600</xdr:colOff>
      <xdr:row>88</xdr:row>
      <xdr:rowOff>123825</xdr:rowOff>
    </xdr:to>
    <xdr:sp>
      <xdr:nvSpPr>
        <xdr:cNvPr id="184" name="Oval 189"/>
        <xdr:cNvSpPr>
          <a:spLocks/>
        </xdr:cNvSpPr>
      </xdr:nvSpPr>
      <xdr:spPr>
        <a:xfrm>
          <a:off x="4619625" y="15268575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90</xdr:row>
      <xdr:rowOff>114300</xdr:rowOff>
    </xdr:from>
    <xdr:to>
      <xdr:col>8</xdr:col>
      <xdr:colOff>19050</xdr:colOff>
      <xdr:row>92</xdr:row>
      <xdr:rowOff>152400</xdr:rowOff>
    </xdr:to>
    <xdr:sp>
      <xdr:nvSpPr>
        <xdr:cNvPr id="185" name="Oval 190"/>
        <xdr:cNvSpPr>
          <a:spLocks/>
        </xdr:cNvSpPr>
      </xdr:nvSpPr>
      <xdr:spPr>
        <a:xfrm>
          <a:off x="5105400" y="15944850"/>
          <a:ext cx="400050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514350</xdr:colOff>
      <xdr:row>89</xdr:row>
      <xdr:rowOff>66675</xdr:rowOff>
    </xdr:from>
    <xdr:to>
      <xdr:col>7</xdr:col>
      <xdr:colOff>238125</xdr:colOff>
      <xdr:row>91</xdr:row>
      <xdr:rowOff>104775</xdr:rowOff>
    </xdr:to>
    <xdr:sp>
      <xdr:nvSpPr>
        <xdr:cNvPr id="186" name="Oval 191"/>
        <xdr:cNvSpPr>
          <a:spLocks/>
        </xdr:cNvSpPr>
      </xdr:nvSpPr>
      <xdr:spPr>
        <a:xfrm>
          <a:off x="4629150" y="15735300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85</xdr:row>
      <xdr:rowOff>38100</xdr:rowOff>
    </xdr:from>
    <xdr:to>
      <xdr:col>7</xdr:col>
      <xdr:colOff>657225</xdr:colOff>
      <xdr:row>87</xdr:row>
      <xdr:rowOff>76200</xdr:rowOff>
    </xdr:to>
    <xdr:sp>
      <xdr:nvSpPr>
        <xdr:cNvPr id="187" name="Oval 192"/>
        <xdr:cNvSpPr>
          <a:spLocks/>
        </xdr:cNvSpPr>
      </xdr:nvSpPr>
      <xdr:spPr>
        <a:xfrm>
          <a:off x="5048250" y="15059025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76200</xdr:rowOff>
    </xdr:from>
    <xdr:to>
      <xdr:col>8</xdr:col>
      <xdr:colOff>409575</xdr:colOff>
      <xdr:row>88</xdr:row>
      <xdr:rowOff>114300</xdr:rowOff>
    </xdr:to>
    <xdr:sp>
      <xdr:nvSpPr>
        <xdr:cNvPr id="188" name="Oval 193"/>
        <xdr:cNvSpPr>
          <a:spLocks/>
        </xdr:cNvSpPr>
      </xdr:nvSpPr>
      <xdr:spPr>
        <a:xfrm>
          <a:off x="5486400" y="15259050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89</xdr:row>
      <xdr:rowOff>38100</xdr:rowOff>
    </xdr:from>
    <xdr:to>
      <xdr:col>8</xdr:col>
      <xdr:colOff>438150</xdr:colOff>
      <xdr:row>91</xdr:row>
      <xdr:rowOff>76200</xdr:rowOff>
    </xdr:to>
    <xdr:sp>
      <xdr:nvSpPr>
        <xdr:cNvPr id="189" name="Oval 194"/>
        <xdr:cNvSpPr>
          <a:spLocks/>
        </xdr:cNvSpPr>
      </xdr:nvSpPr>
      <xdr:spPr>
        <a:xfrm>
          <a:off x="5514975" y="15706725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90</xdr:row>
      <xdr:rowOff>104775</xdr:rowOff>
    </xdr:from>
    <xdr:to>
      <xdr:col>6</xdr:col>
      <xdr:colOff>514350</xdr:colOff>
      <xdr:row>92</xdr:row>
      <xdr:rowOff>142875</xdr:rowOff>
    </xdr:to>
    <xdr:sp>
      <xdr:nvSpPr>
        <xdr:cNvPr id="190" name="Oval 195"/>
        <xdr:cNvSpPr>
          <a:spLocks/>
        </xdr:cNvSpPr>
      </xdr:nvSpPr>
      <xdr:spPr>
        <a:xfrm>
          <a:off x="4219575" y="15935325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82</xdr:row>
      <xdr:rowOff>85725</xdr:rowOff>
    </xdr:from>
    <xdr:to>
      <xdr:col>6</xdr:col>
      <xdr:colOff>476250</xdr:colOff>
      <xdr:row>84</xdr:row>
      <xdr:rowOff>123825</xdr:rowOff>
    </xdr:to>
    <xdr:sp>
      <xdr:nvSpPr>
        <xdr:cNvPr id="191" name="Oval 196"/>
        <xdr:cNvSpPr>
          <a:spLocks/>
        </xdr:cNvSpPr>
      </xdr:nvSpPr>
      <xdr:spPr>
        <a:xfrm>
          <a:off x="4181475" y="14620875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93</xdr:row>
      <xdr:rowOff>123825</xdr:rowOff>
    </xdr:from>
    <xdr:to>
      <xdr:col>6</xdr:col>
      <xdr:colOff>514350</xdr:colOff>
      <xdr:row>96</xdr:row>
      <xdr:rowOff>0</xdr:rowOff>
    </xdr:to>
    <xdr:sp>
      <xdr:nvSpPr>
        <xdr:cNvPr id="192" name="Oval 197"/>
        <xdr:cNvSpPr>
          <a:spLocks/>
        </xdr:cNvSpPr>
      </xdr:nvSpPr>
      <xdr:spPr>
        <a:xfrm>
          <a:off x="4219575" y="16440150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228600</xdr:colOff>
      <xdr:row>82</xdr:row>
      <xdr:rowOff>76200</xdr:rowOff>
    </xdr:from>
    <xdr:to>
      <xdr:col>7</xdr:col>
      <xdr:colOff>628650</xdr:colOff>
      <xdr:row>84</xdr:row>
      <xdr:rowOff>114300</xdr:rowOff>
    </xdr:to>
    <xdr:sp>
      <xdr:nvSpPr>
        <xdr:cNvPr id="193" name="Oval 198"/>
        <xdr:cNvSpPr>
          <a:spLocks/>
        </xdr:cNvSpPr>
      </xdr:nvSpPr>
      <xdr:spPr>
        <a:xfrm>
          <a:off x="5029200" y="14611350"/>
          <a:ext cx="409575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93</xdr:row>
      <xdr:rowOff>104775</xdr:rowOff>
    </xdr:from>
    <xdr:to>
      <xdr:col>8</xdr:col>
      <xdr:colOff>28575</xdr:colOff>
      <xdr:row>95</xdr:row>
      <xdr:rowOff>142875</xdr:rowOff>
    </xdr:to>
    <xdr:sp>
      <xdr:nvSpPr>
        <xdr:cNvPr id="194" name="Oval 199"/>
        <xdr:cNvSpPr>
          <a:spLocks/>
        </xdr:cNvSpPr>
      </xdr:nvSpPr>
      <xdr:spPr>
        <a:xfrm>
          <a:off x="5114925" y="16421100"/>
          <a:ext cx="400050" cy="361950"/>
        </a:xfrm>
        <a:prstGeom prst="ellipse">
          <a:avLst/>
        </a:prstGeom>
        <a:gradFill rotWithShape="1">
          <a:gsLst>
            <a:gs pos="0">
              <a:srgbClr val="00808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390525</xdr:colOff>
      <xdr:row>101</xdr:row>
      <xdr:rowOff>57150</xdr:rowOff>
    </xdr:from>
    <xdr:to>
      <xdr:col>3</xdr:col>
      <xdr:colOff>514350</xdr:colOff>
      <xdr:row>105</xdr:row>
      <xdr:rowOff>133350</xdr:rowOff>
    </xdr:to>
    <xdr:sp>
      <xdr:nvSpPr>
        <xdr:cNvPr id="195" name="Oval 200"/>
        <xdr:cNvSpPr>
          <a:spLocks/>
        </xdr:cNvSpPr>
      </xdr:nvSpPr>
      <xdr:spPr>
        <a:xfrm>
          <a:off x="1762125" y="177069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101</xdr:row>
      <xdr:rowOff>47625</xdr:rowOff>
    </xdr:from>
    <xdr:to>
      <xdr:col>5</xdr:col>
      <xdr:colOff>85725</xdr:colOff>
      <xdr:row>105</xdr:row>
      <xdr:rowOff>123825</xdr:rowOff>
    </xdr:to>
    <xdr:sp>
      <xdr:nvSpPr>
        <xdr:cNvPr id="196" name="Oval 201"/>
        <xdr:cNvSpPr>
          <a:spLocks/>
        </xdr:cNvSpPr>
      </xdr:nvSpPr>
      <xdr:spPr>
        <a:xfrm>
          <a:off x="2705100" y="1769745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171450</xdr:colOff>
      <xdr:row>105</xdr:row>
      <xdr:rowOff>95250</xdr:rowOff>
    </xdr:from>
    <xdr:to>
      <xdr:col>4</xdr:col>
      <xdr:colOff>304800</xdr:colOff>
      <xdr:row>110</xdr:row>
      <xdr:rowOff>9525</xdr:rowOff>
    </xdr:to>
    <xdr:sp>
      <xdr:nvSpPr>
        <xdr:cNvPr id="197" name="Oval 202"/>
        <xdr:cNvSpPr>
          <a:spLocks/>
        </xdr:cNvSpPr>
      </xdr:nvSpPr>
      <xdr:spPr>
        <a:xfrm>
          <a:off x="2228850" y="1839277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409575</xdr:colOff>
      <xdr:row>109</xdr:row>
      <xdr:rowOff>133350</xdr:rowOff>
    </xdr:from>
    <xdr:to>
      <xdr:col>3</xdr:col>
      <xdr:colOff>533400</xdr:colOff>
      <xdr:row>114</xdr:row>
      <xdr:rowOff>47625</xdr:rowOff>
    </xdr:to>
    <xdr:sp>
      <xdr:nvSpPr>
        <xdr:cNvPr id="198" name="Oval 203"/>
        <xdr:cNvSpPr>
          <a:spLocks/>
        </xdr:cNvSpPr>
      </xdr:nvSpPr>
      <xdr:spPr>
        <a:xfrm>
          <a:off x="1781175" y="190785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109</xdr:row>
      <xdr:rowOff>133350</xdr:rowOff>
    </xdr:from>
    <xdr:to>
      <xdr:col>5</xdr:col>
      <xdr:colOff>85725</xdr:colOff>
      <xdr:row>114</xdr:row>
      <xdr:rowOff>47625</xdr:rowOff>
    </xdr:to>
    <xdr:sp>
      <xdr:nvSpPr>
        <xdr:cNvPr id="199" name="Oval 204"/>
        <xdr:cNvSpPr>
          <a:spLocks/>
        </xdr:cNvSpPr>
      </xdr:nvSpPr>
      <xdr:spPr>
        <a:xfrm>
          <a:off x="2705100" y="19078575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105</xdr:row>
      <xdr:rowOff>95250</xdr:rowOff>
    </xdr:from>
    <xdr:to>
      <xdr:col>5</xdr:col>
      <xdr:colOff>495300</xdr:colOff>
      <xdr:row>110</xdr:row>
      <xdr:rowOff>9525</xdr:rowOff>
    </xdr:to>
    <xdr:sp>
      <xdr:nvSpPr>
        <xdr:cNvPr id="200" name="Oval 205"/>
        <xdr:cNvSpPr>
          <a:spLocks/>
        </xdr:cNvSpPr>
      </xdr:nvSpPr>
      <xdr:spPr>
        <a:xfrm>
          <a:off x="3105150" y="18392775"/>
          <a:ext cx="819150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</xdr:colOff>
      <xdr:row>101</xdr:row>
      <xdr:rowOff>47625</xdr:rowOff>
    </xdr:from>
    <xdr:to>
      <xdr:col>6</xdr:col>
      <xdr:colOff>438150</xdr:colOff>
      <xdr:row>103</xdr:row>
      <xdr:rowOff>85725</xdr:rowOff>
    </xdr:to>
    <xdr:sp>
      <xdr:nvSpPr>
        <xdr:cNvPr id="201" name="Oval 206"/>
        <xdr:cNvSpPr>
          <a:spLocks/>
        </xdr:cNvSpPr>
      </xdr:nvSpPr>
      <xdr:spPr>
        <a:xfrm>
          <a:off x="4143375" y="176974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104</xdr:row>
      <xdr:rowOff>9525</xdr:rowOff>
    </xdr:from>
    <xdr:to>
      <xdr:col>6</xdr:col>
      <xdr:colOff>428625</xdr:colOff>
      <xdr:row>106</xdr:row>
      <xdr:rowOff>47625</xdr:rowOff>
    </xdr:to>
    <xdr:sp>
      <xdr:nvSpPr>
        <xdr:cNvPr id="202" name="Oval 207"/>
        <xdr:cNvSpPr>
          <a:spLocks/>
        </xdr:cNvSpPr>
      </xdr:nvSpPr>
      <xdr:spPr>
        <a:xfrm>
          <a:off x="4133850" y="181451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103</xdr:row>
      <xdr:rowOff>152400</xdr:rowOff>
    </xdr:from>
    <xdr:to>
      <xdr:col>7</xdr:col>
      <xdr:colOff>609600</xdr:colOff>
      <xdr:row>106</xdr:row>
      <xdr:rowOff>28575</xdr:rowOff>
    </xdr:to>
    <xdr:sp>
      <xdr:nvSpPr>
        <xdr:cNvPr id="203" name="Oval 208"/>
        <xdr:cNvSpPr>
          <a:spLocks/>
        </xdr:cNvSpPr>
      </xdr:nvSpPr>
      <xdr:spPr>
        <a:xfrm>
          <a:off x="5000625" y="181260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180975</xdr:colOff>
      <xdr:row>101</xdr:row>
      <xdr:rowOff>19050</xdr:rowOff>
    </xdr:from>
    <xdr:to>
      <xdr:col>7</xdr:col>
      <xdr:colOff>590550</xdr:colOff>
      <xdr:row>103</xdr:row>
      <xdr:rowOff>57150</xdr:rowOff>
    </xdr:to>
    <xdr:sp>
      <xdr:nvSpPr>
        <xdr:cNvPr id="204" name="Oval 209"/>
        <xdr:cNvSpPr>
          <a:spLocks/>
        </xdr:cNvSpPr>
      </xdr:nvSpPr>
      <xdr:spPr>
        <a:xfrm>
          <a:off x="4981575" y="176688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105</xdr:row>
      <xdr:rowOff>123825</xdr:rowOff>
    </xdr:from>
    <xdr:to>
      <xdr:col>7</xdr:col>
      <xdr:colOff>180975</xdr:colOff>
      <xdr:row>108</xdr:row>
      <xdr:rowOff>0</xdr:rowOff>
    </xdr:to>
    <xdr:sp>
      <xdr:nvSpPr>
        <xdr:cNvPr id="205" name="Oval 210"/>
        <xdr:cNvSpPr>
          <a:spLocks/>
        </xdr:cNvSpPr>
      </xdr:nvSpPr>
      <xdr:spPr>
        <a:xfrm>
          <a:off x="4572000" y="184213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105</xdr:row>
      <xdr:rowOff>95250</xdr:rowOff>
    </xdr:from>
    <xdr:to>
      <xdr:col>8</xdr:col>
      <xdr:colOff>361950</xdr:colOff>
      <xdr:row>107</xdr:row>
      <xdr:rowOff>133350</xdr:rowOff>
    </xdr:to>
    <xdr:sp>
      <xdr:nvSpPr>
        <xdr:cNvPr id="206" name="Oval 211"/>
        <xdr:cNvSpPr>
          <a:spLocks/>
        </xdr:cNvSpPr>
      </xdr:nvSpPr>
      <xdr:spPr>
        <a:xfrm>
          <a:off x="5448300" y="18392775"/>
          <a:ext cx="400050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110</xdr:row>
      <xdr:rowOff>0</xdr:rowOff>
    </xdr:from>
    <xdr:to>
      <xdr:col>6</xdr:col>
      <xdr:colOff>419100</xdr:colOff>
      <xdr:row>112</xdr:row>
      <xdr:rowOff>38100</xdr:rowOff>
    </xdr:to>
    <xdr:sp>
      <xdr:nvSpPr>
        <xdr:cNvPr id="207" name="Oval 212"/>
        <xdr:cNvSpPr>
          <a:spLocks/>
        </xdr:cNvSpPr>
      </xdr:nvSpPr>
      <xdr:spPr>
        <a:xfrm>
          <a:off x="4124325" y="1910715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108</xdr:row>
      <xdr:rowOff>76200</xdr:rowOff>
    </xdr:from>
    <xdr:to>
      <xdr:col>8</xdr:col>
      <xdr:colOff>409575</xdr:colOff>
      <xdr:row>110</xdr:row>
      <xdr:rowOff>114300</xdr:rowOff>
    </xdr:to>
    <xdr:sp>
      <xdr:nvSpPr>
        <xdr:cNvPr id="208" name="Oval 213"/>
        <xdr:cNvSpPr>
          <a:spLocks/>
        </xdr:cNvSpPr>
      </xdr:nvSpPr>
      <xdr:spPr>
        <a:xfrm>
          <a:off x="5486400" y="188595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109</xdr:row>
      <xdr:rowOff>133350</xdr:rowOff>
    </xdr:from>
    <xdr:to>
      <xdr:col>7</xdr:col>
      <xdr:colOff>647700</xdr:colOff>
      <xdr:row>112</xdr:row>
      <xdr:rowOff>9525</xdr:rowOff>
    </xdr:to>
    <xdr:sp>
      <xdr:nvSpPr>
        <xdr:cNvPr id="209" name="Oval 214"/>
        <xdr:cNvSpPr>
          <a:spLocks/>
        </xdr:cNvSpPr>
      </xdr:nvSpPr>
      <xdr:spPr>
        <a:xfrm>
          <a:off x="5038725" y="190785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447675</xdr:colOff>
      <xdr:row>108</xdr:row>
      <xdr:rowOff>85725</xdr:rowOff>
    </xdr:from>
    <xdr:to>
      <xdr:col>7</xdr:col>
      <xdr:colOff>171450</xdr:colOff>
      <xdr:row>110</xdr:row>
      <xdr:rowOff>123825</xdr:rowOff>
    </xdr:to>
    <xdr:sp>
      <xdr:nvSpPr>
        <xdr:cNvPr id="210" name="Oval 215"/>
        <xdr:cNvSpPr>
          <a:spLocks/>
        </xdr:cNvSpPr>
      </xdr:nvSpPr>
      <xdr:spPr>
        <a:xfrm>
          <a:off x="4562475" y="188690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112</xdr:row>
      <xdr:rowOff>114300</xdr:rowOff>
    </xdr:from>
    <xdr:to>
      <xdr:col>6</xdr:col>
      <xdr:colOff>428625</xdr:colOff>
      <xdr:row>114</xdr:row>
      <xdr:rowOff>152400</xdr:rowOff>
    </xdr:to>
    <xdr:sp>
      <xdr:nvSpPr>
        <xdr:cNvPr id="211" name="Oval 216"/>
        <xdr:cNvSpPr>
          <a:spLocks/>
        </xdr:cNvSpPr>
      </xdr:nvSpPr>
      <xdr:spPr>
        <a:xfrm>
          <a:off x="4133850" y="195453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112</xdr:row>
      <xdr:rowOff>104775</xdr:rowOff>
    </xdr:from>
    <xdr:to>
      <xdr:col>7</xdr:col>
      <xdr:colOff>657225</xdr:colOff>
      <xdr:row>114</xdr:row>
      <xdr:rowOff>142875</xdr:rowOff>
    </xdr:to>
    <xdr:sp>
      <xdr:nvSpPr>
        <xdr:cNvPr id="212" name="Oval 217"/>
        <xdr:cNvSpPr>
          <a:spLocks/>
        </xdr:cNvSpPr>
      </xdr:nvSpPr>
      <xdr:spPr>
        <a:xfrm>
          <a:off x="5048250" y="195357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600075</xdr:colOff>
      <xdr:row>0</xdr:row>
      <xdr:rowOff>95250</xdr:rowOff>
    </xdr:from>
    <xdr:to>
      <xdr:col>3</xdr:col>
      <xdr:colOff>47625</xdr:colOff>
      <xdr:row>0</xdr:row>
      <xdr:rowOff>95250</xdr:rowOff>
    </xdr:to>
    <xdr:sp>
      <xdr:nvSpPr>
        <xdr:cNvPr id="213" name="Line 219"/>
        <xdr:cNvSpPr>
          <a:spLocks/>
        </xdr:cNvSpPr>
      </xdr:nvSpPr>
      <xdr:spPr>
        <a:xfrm>
          <a:off x="600075" y="95250"/>
          <a:ext cx="1504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152400</xdr:rowOff>
    </xdr:from>
    <xdr:to>
      <xdr:col>2</xdr:col>
      <xdr:colOff>457200</xdr:colOff>
      <xdr:row>1</xdr:row>
      <xdr:rowOff>123825</xdr:rowOff>
    </xdr:to>
    <xdr:sp>
      <xdr:nvSpPr>
        <xdr:cNvPr id="214" name="AutoShape 220"/>
        <xdr:cNvSpPr>
          <a:spLocks/>
        </xdr:cNvSpPr>
      </xdr:nvSpPr>
      <xdr:spPr>
        <a:xfrm>
          <a:off x="819150" y="152400"/>
          <a:ext cx="10096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рекомендация</a:t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1</xdr:col>
      <xdr:colOff>47625</xdr:colOff>
      <xdr:row>2</xdr:row>
      <xdr:rowOff>38100</xdr:rowOff>
    </xdr:to>
    <xdr:sp>
      <xdr:nvSpPr>
        <xdr:cNvPr id="215" name="Line 221"/>
        <xdr:cNvSpPr>
          <a:spLocks/>
        </xdr:cNvSpPr>
      </xdr:nvSpPr>
      <xdr:spPr>
        <a:xfrm>
          <a:off x="733425" y="19050"/>
          <a:ext cx="0" cy="438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21</xdr:row>
      <xdr:rowOff>104775</xdr:rowOff>
    </xdr:from>
    <xdr:to>
      <xdr:col>5</xdr:col>
      <xdr:colOff>438150</xdr:colOff>
      <xdr:row>25</xdr:row>
      <xdr:rowOff>104775</xdr:rowOff>
    </xdr:to>
    <xdr:sp>
      <xdr:nvSpPr>
        <xdr:cNvPr id="216" name="Oval 222"/>
        <xdr:cNvSpPr>
          <a:spLocks/>
        </xdr:cNvSpPr>
      </xdr:nvSpPr>
      <xdr:spPr>
        <a:xfrm>
          <a:off x="3057525" y="3962400"/>
          <a:ext cx="809625" cy="72390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00FF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266700</xdr:colOff>
      <xdr:row>20</xdr:row>
      <xdr:rowOff>57150</xdr:rowOff>
    </xdr:from>
    <xdr:to>
      <xdr:col>4</xdr:col>
      <xdr:colOff>676275</xdr:colOff>
      <xdr:row>22</xdr:row>
      <xdr:rowOff>57150</xdr:rowOff>
    </xdr:to>
    <xdr:sp>
      <xdr:nvSpPr>
        <xdr:cNvPr id="217" name="Oval 223"/>
        <xdr:cNvSpPr>
          <a:spLocks/>
        </xdr:cNvSpPr>
      </xdr:nvSpPr>
      <xdr:spPr>
        <a:xfrm>
          <a:off x="3009900" y="37338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47625</xdr:rowOff>
    </xdr:from>
    <xdr:to>
      <xdr:col>5</xdr:col>
      <xdr:colOff>457200</xdr:colOff>
      <xdr:row>22</xdr:row>
      <xdr:rowOff>47625</xdr:rowOff>
    </xdr:to>
    <xdr:sp>
      <xdr:nvSpPr>
        <xdr:cNvPr id="218" name="Oval 224"/>
        <xdr:cNvSpPr>
          <a:spLocks/>
        </xdr:cNvSpPr>
      </xdr:nvSpPr>
      <xdr:spPr>
        <a:xfrm>
          <a:off x="3486150" y="37242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22</xdr:row>
      <xdr:rowOff>85725</xdr:rowOff>
    </xdr:from>
    <xdr:to>
      <xdr:col>4</xdr:col>
      <xdr:colOff>476250</xdr:colOff>
      <xdr:row>24</xdr:row>
      <xdr:rowOff>85725</xdr:rowOff>
    </xdr:to>
    <xdr:sp>
      <xdr:nvSpPr>
        <xdr:cNvPr id="219" name="Oval 225"/>
        <xdr:cNvSpPr>
          <a:spLocks/>
        </xdr:cNvSpPr>
      </xdr:nvSpPr>
      <xdr:spPr>
        <a:xfrm>
          <a:off x="2809875" y="41243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133350</xdr:rowOff>
    </xdr:from>
    <xdr:to>
      <xdr:col>4</xdr:col>
      <xdr:colOff>666750</xdr:colOff>
      <xdr:row>26</xdr:row>
      <xdr:rowOff>133350</xdr:rowOff>
    </xdr:to>
    <xdr:sp>
      <xdr:nvSpPr>
        <xdr:cNvPr id="220" name="Oval 226"/>
        <xdr:cNvSpPr>
          <a:spLocks/>
        </xdr:cNvSpPr>
      </xdr:nvSpPr>
      <xdr:spPr>
        <a:xfrm>
          <a:off x="3000375" y="4533900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66675</xdr:rowOff>
    </xdr:from>
    <xdr:to>
      <xdr:col>6</xdr:col>
      <xdr:colOff>0</xdr:colOff>
      <xdr:row>24</xdr:row>
      <xdr:rowOff>66675</xdr:rowOff>
    </xdr:to>
    <xdr:sp>
      <xdr:nvSpPr>
        <xdr:cNvPr id="221" name="Oval 227"/>
        <xdr:cNvSpPr>
          <a:spLocks/>
        </xdr:cNvSpPr>
      </xdr:nvSpPr>
      <xdr:spPr>
        <a:xfrm>
          <a:off x="3705225" y="410527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495300</xdr:colOff>
      <xdr:row>26</xdr:row>
      <xdr:rowOff>142875</xdr:rowOff>
    </xdr:to>
    <xdr:sp>
      <xdr:nvSpPr>
        <xdr:cNvPr id="222" name="Oval 228"/>
        <xdr:cNvSpPr>
          <a:spLocks/>
        </xdr:cNvSpPr>
      </xdr:nvSpPr>
      <xdr:spPr>
        <a:xfrm>
          <a:off x="3514725" y="4543425"/>
          <a:ext cx="409575" cy="361950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339966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666750</xdr:colOff>
      <xdr:row>117</xdr:row>
      <xdr:rowOff>9525</xdr:rowOff>
    </xdr:from>
    <xdr:to>
      <xdr:col>10</xdr:col>
      <xdr:colOff>647700</xdr:colOff>
      <xdr:row>177</xdr:row>
      <xdr:rowOff>133350</xdr:rowOff>
    </xdr:to>
    <xdr:pic>
      <xdr:nvPicPr>
        <xdr:cNvPr id="223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0250150"/>
          <a:ext cx="666750" cy="1022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175</xdr:row>
      <xdr:rowOff>85725</xdr:rowOff>
    </xdr:from>
    <xdr:to>
      <xdr:col>10</xdr:col>
      <xdr:colOff>495300</xdr:colOff>
      <xdr:row>177</xdr:row>
      <xdr:rowOff>38100</xdr:rowOff>
    </xdr:to>
    <xdr:sp>
      <xdr:nvSpPr>
        <xdr:cNvPr id="224" name="TextBox 231"/>
        <xdr:cNvSpPr txBox="1">
          <a:spLocks noChangeArrowheads="1"/>
        </xdr:cNvSpPr>
      </xdr:nvSpPr>
      <xdr:spPr>
        <a:xfrm>
          <a:off x="7038975" y="300990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35</a:t>
          </a:r>
        </a:p>
      </xdr:txBody>
    </xdr:sp>
    <xdr:clientData/>
  </xdr:twoCellAnchor>
  <xdr:twoCellAnchor editAs="oneCell">
    <xdr:from>
      <xdr:col>9</xdr:col>
      <xdr:colOff>676275</xdr:colOff>
      <xdr:row>0</xdr:row>
      <xdr:rowOff>0</xdr:rowOff>
    </xdr:from>
    <xdr:to>
      <xdr:col>10</xdr:col>
      <xdr:colOff>647700</xdr:colOff>
      <xdr:row>54</xdr:row>
      <xdr:rowOff>161925</xdr:rowOff>
    </xdr:to>
    <xdr:pic>
      <xdr:nvPicPr>
        <xdr:cNvPr id="225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0"/>
          <a:ext cx="657225" cy="1001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53</xdr:row>
      <xdr:rowOff>47625</xdr:rowOff>
    </xdr:from>
    <xdr:to>
      <xdr:col>10</xdr:col>
      <xdr:colOff>495300</xdr:colOff>
      <xdr:row>54</xdr:row>
      <xdr:rowOff>114300</xdr:rowOff>
    </xdr:to>
    <xdr:sp>
      <xdr:nvSpPr>
        <xdr:cNvPr id="226" name="TextBox 229"/>
        <xdr:cNvSpPr txBox="1">
          <a:spLocks noChangeArrowheads="1"/>
        </xdr:cNvSpPr>
      </xdr:nvSpPr>
      <xdr:spPr>
        <a:xfrm>
          <a:off x="7038975" y="9715500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33</a:t>
          </a:r>
        </a:p>
      </xdr:txBody>
    </xdr:sp>
    <xdr:clientData/>
  </xdr:twoCellAnchor>
  <xdr:twoCellAnchor editAs="oneCell">
    <xdr:from>
      <xdr:col>9</xdr:col>
      <xdr:colOff>666750</xdr:colOff>
      <xdr:row>55</xdr:row>
      <xdr:rowOff>38100</xdr:rowOff>
    </xdr:from>
    <xdr:to>
      <xdr:col>10</xdr:col>
      <xdr:colOff>628650</xdr:colOff>
      <xdr:row>116</xdr:row>
      <xdr:rowOff>142875</xdr:rowOff>
    </xdr:to>
    <xdr:pic>
      <xdr:nvPicPr>
        <xdr:cNvPr id="227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10067925"/>
          <a:ext cx="647700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114</xdr:row>
      <xdr:rowOff>95250</xdr:rowOff>
    </xdr:from>
    <xdr:to>
      <xdr:col>10</xdr:col>
      <xdr:colOff>447675</xdr:colOff>
      <xdr:row>116</xdr:row>
      <xdr:rowOff>47625</xdr:rowOff>
    </xdr:to>
    <xdr:sp>
      <xdr:nvSpPr>
        <xdr:cNvPr id="228" name="TextBox 230"/>
        <xdr:cNvSpPr txBox="1">
          <a:spLocks noChangeArrowheads="1"/>
        </xdr:cNvSpPr>
      </xdr:nvSpPr>
      <xdr:spPr>
        <a:xfrm>
          <a:off x="7000875" y="198501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34</a:t>
          </a:r>
        </a:p>
      </xdr:txBody>
    </xdr:sp>
    <xdr:clientData/>
  </xdr:twoCellAnchor>
  <xdr:twoCellAnchor editAs="oneCell">
    <xdr:from>
      <xdr:col>9</xdr:col>
      <xdr:colOff>666750</xdr:colOff>
      <xdr:row>178</xdr:row>
      <xdr:rowOff>19050</xdr:rowOff>
    </xdr:from>
    <xdr:to>
      <xdr:col>10</xdr:col>
      <xdr:colOff>628650</xdr:colOff>
      <xdr:row>239</xdr:row>
      <xdr:rowOff>142875</xdr:rowOff>
    </xdr:to>
    <xdr:pic>
      <xdr:nvPicPr>
        <xdr:cNvPr id="229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30518100"/>
          <a:ext cx="647700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237</xdr:row>
      <xdr:rowOff>47625</xdr:rowOff>
    </xdr:from>
    <xdr:to>
      <xdr:col>10</xdr:col>
      <xdr:colOff>504825</xdr:colOff>
      <xdr:row>239</xdr:row>
      <xdr:rowOff>0</xdr:rowOff>
    </xdr:to>
    <xdr:sp>
      <xdr:nvSpPr>
        <xdr:cNvPr id="230" name="TextBox 232"/>
        <xdr:cNvSpPr txBox="1">
          <a:spLocks noChangeArrowheads="1"/>
        </xdr:cNvSpPr>
      </xdr:nvSpPr>
      <xdr:spPr>
        <a:xfrm>
          <a:off x="6943725" y="40252650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36</a:t>
          </a:r>
        </a:p>
      </xdr:txBody>
    </xdr:sp>
    <xdr:clientData/>
  </xdr:twoCellAnchor>
  <xdr:twoCellAnchor editAs="oneCell">
    <xdr:from>
      <xdr:col>9</xdr:col>
      <xdr:colOff>666750</xdr:colOff>
      <xdr:row>240</xdr:row>
      <xdr:rowOff>19050</xdr:rowOff>
    </xdr:from>
    <xdr:to>
      <xdr:col>10</xdr:col>
      <xdr:colOff>628650</xdr:colOff>
      <xdr:row>295</xdr:row>
      <xdr:rowOff>104775</xdr:rowOff>
    </xdr:to>
    <xdr:pic>
      <xdr:nvPicPr>
        <xdr:cNvPr id="231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40709850"/>
          <a:ext cx="647700" cy="988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</xdr:colOff>
      <xdr:row>292</xdr:row>
      <xdr:rowOff>142875</xdr:rowOff>
    </xdr:from>
    <xdr:to>
      <xdr:col>10</xdr:col>
      <xdr:colOff>619125</xdr:colOff>
      <xdr:row>295</xdr:row>
      <xdr:rowOff>19050</xdr:rowOff>
    </xdr:to>
    <xdr:sp>
      <xdr:nvSpPr>
        <xdr:cNvPr id="232" name="TextBox 233"/>
        <xdr:cNvSpPr txBox="1">
          <a:spLocks noChangeArrowheads="1"/>
        </xdr:cNvSpPr>
      </xdr:nvSpPr>
      <xdr:spPr>
        <a:xfrm>
          <a:off x="6943725" y="50149125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37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66675</xdr:rowOff>
    </xdr:from>
    <xdr:to>
      <xdr:col>0</xdr:col>
      <xdr:colOff>0</xdr:colOff>
      <xdr:row>62</xdr:row>
      <xdr:rowOff>19050</xdr:rowOff>
    </xdr:to>
    <xdr:sp>
      <xdr:nvSpPr>
        <xdr:cNvPr id="1" name="TextBox 22"/>
        <xdr:cNvSpPr txBox="1">
          <a:spLocks noChangeArrowheads="1"/>
        </xdr:cNvSpPr>
      </xdr:nvSpPr>
      <xdr:spPr>
        <a:xfrm>
          <a:off x="0" y="97821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38</a:t>
          </a:r>
        </a:p>
      </xdr:txBody>
    </xdr:sp>
    <xdr:clientData/>
  </xdr:twoCellAnchor>
  <xdr:twoCellAnchor editAs="oneCell">
    <xdr:from>
      <xdr:col>17</xdr:col>
      <xdr:colOff>0</xdr:colOff>
      <xdr:row>0</xdr:row>
      <xdr:rowOff>47625</xdr:rowOff>
    </xdr:from>
    <xdr:to>
      <xdr:col>17</xdr:col>
      <xdr:colOff>657225</xdr:colOff>
      <xdr:row>62</xdr:row>
      <xdr:rowOff>85725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657225" cy="1007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39</xdr:row>
      <xdr:rowOff>9525</xdr:rowOff>
    </xdr:from>
    <xdr:to>
      <xdr:col>5</xdr:col>
      <xdr:colOff>314325</xdr:colOff>
      <xdr:row>53</xdr:row>
      <xdr:rowOff>0</xdr:rowOff>
    </xdr:to>
    <xdr:sp>
      <xdr:nvSpPr>
        <xdr:cNvPr id="3" name="Rectangle 48"/>
        <xdr:cNvSpPr>
          <a:spLocks/>
        </xdr:cNvSpPr>
      </xdr:nvSpPr>
      <xdr:spPr>
        <a:xfrm>
          <a:off x="2476500" y="6324600"/>
          <a:ext cx="85725" cy="22574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39</xdr:row>
      <xdr:rowOff>0</xdr:rowOff>
    </xdr:from>
    <xdr:to>
      <xdr:col>5</xdr:col>
      <xdr:colOff>295275</xdr:colOff>
      <xdr:row>39</xdr:row>
      <xdr:rowOff>57150</xdr:rowOff>
    </xdr:to>
    <xdr:sp>
      <xdr:nvSpPr>
        <xdr:cNvPr id="4" name="Rectangle 49"/>
        <xdr:cNvSpPr>
          <a:spLocks/>
        </xdr:cNvSpPr>
      </xdr:nvSpPr>
      <xdr:spPr>
        <a:xfrm>
          <a:off x="447675" y="6315075"/>
          <a:ext cx="2095500" cy="5715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33</xdr:row>
      <xdr:rowOff>0</xdr:rowOff>
    </xdr:from>
    <xdr:to>
      <xdr:col>7</xdr:col>
      <xdr:colOff>190500</xdr:colOff>
      <xdr:row>33</xdr:row>
      <xdr:rowOff>57150</xdr:rowOff>
    </xdr:to>
    <xdr:sp>
      <xdr:nvSpPr>
        <xdr:cNvPr id="5" name="Rectangle 50"/>
        <xdr:cNvSpPr>
          <a:spLocks/>
        </xdr:cNvSpPr>
      </xdr:nvSpPr>
      <xdr:spPr>
        <a:xfrm>
          <a:off x="447675" y="5343525"/>
          <a:ext cx="2733675" cy="5715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9525</xdr:rowOff>
    </xdr:from>
    <xdr:to>
      <xdr:col>7</xdr:col>
      <xdr:colOff>200025</xdr:colOff>
      <xdr:row>53</xdr:row>
      <xdr:rowOff>0</xdr:rowOff>
    </xdr:to>
    <xdr:sp>
      <xdr:nvSpPr>
        <xdr:cNvPr id="6" name="Rectangle 51"/>
        <xdr:cNvSpPr>
          <a:spLocks/>
        </xdr:cNvSpPr>
      </xdr:nvSpPr>
      <xdr:spPr>
        <a:xfrm>
          <a:off x="3114675" y="5353050"/>
          <a:ext cx="76200" cy="32289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21</xdr:row>
      <xdr:rowOff>9525</xdr:rowOff>
    </xdr:from>
    <xdr:to>
      <xdr:col>10</xdr:col>
      <xdr:colOff>266700</xdr:colOff>
      <xdr:row>22</xdr:row>
      <xdr:rowOff>0</xdr:rowOff>
    </xdr:to>
    <xdr:sp>
      <xdr:nvSpPr>
        <xdr:cNvPr id="7" name="Rectangle 52"/>
        <xdr:cNvSpPr>
          <a:spLocks/>
        </xdr:cNvSpPr>
      </xdr:nvSpPr>
      <xdr:spPr>
        <a:xfrm>
          <a:off x="466725" y="3409950"/>
          <a:ext cx="3905250" cy="152400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21</xdr:row>
      <xdr:rowOff>19050</xdr:rowOff>
    </xdr:from>
    <xdr:to>
      <xdr:col>11</xdr:col>
      <xdr:colOff>0</xdr:colOff>
      <xdr:row>52</xdr:row>
      <xdr:rowOff>152400</xdr:rowOff>
    </xdr:to>
    <xdr:sp>
      <xdr:nvSpPr>
        <xdr:cNvPr id="8" name="Rectangle 53"/>
        <xdr:cNvSpPr>
          <a:spLocks/>
        </xdr:cNvSpPr>
      </xdr:nvSpPr>
      <xdr:spPr>
        <a:xfrm>
          <a:off x="4295775" y="3419475"/>
          <a:ext cx="180975" cy="515302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4</xdr:row>
      <xdr:rowOff>57150</xdr:rowOff>
    </xdr:from>
    <xdr:to>
      <xdr:col>12</xdr:col>
      <xdr:colOff>47625</xdr:colOff>
      <xdr:row>8</xdr:row>
      <xdr:rowOff>28575</xdr:rowOff>
    </xdr:to>
    <xdr:sp>
      <xdr:nvSpPr>
        <xdr:cNvPr id="9" name="TextBox 54"/>
        <xdr:cNvSpPr txBox="1">
          <a:spLocks noChangeArrowheads="1"/>
        </xdr:cNvSpPr>
      </xdr:nvSpPr>
      <xdr:spPr>
        <a:xfrm>
          <a:off x="1533525" y="704850"/>
          <a:ext cx="3362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ГРАФИК</a:t>
          </a:r>
          <a:r>
            <a:rPr lang="en-US" cap="none" sz="1000" b="1" i="0" u="none" baseline="0">
              <a:latin typeface="Arial Cyr"/>
              <a:ea typeface="Arial Cyr"/>
              <a:cs typeface="Arial Cyr"/>
            </a:rPr>
            <a:t>
определения фактической температуры
на поверхности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RE-THERM</a:t>
          </a:r>
          <a:r>
            <a:rPr lang="en-US" cap="none" sz="1000" b="1" i="0" u="none" baseline="30000">
              <a:solidFill>
                <a:srgbClr val="0000FF"/>
              </a:solidFill>
              <a:latin typeface="Arial Cyr"/>
              <a:ea typeface="Arial Cyr"/>
              <a:cs typeface="Arial Cyr"/>
            </a:rPr>
            <a:t>ТМ</a:t>
          </a:r>
        </a:p>
      </xdr:txBody>
    </xdr:sp>
    <xdr:clientData/>
  </xdr:twoCellAnchor>
  <xdr:twoCellAnchor>
    <xdr:from>
      <xdr:col>3</xdr:col>
      <xdr:colOff>0</xdr:colOff>
      <xdr:row>10</xdr:row>
      <xdr:rowOff>66675</xdr:rowOff>
    </xdr:from>
    <xdr:to>
      <xdr:col>14</xdr:col>
      <xdr:colOff>9525</xdr:colOff>
      <xdr:row>48</xdr:row>
      <xdr:rowOff>152400</xdr:rowOff>
    </xdr:to>
    <xdr:sp>
      <xdr:nvSpPr>
        <xdr:cNvPr id="10" name="Line 55"/>
        <xdr:cNvSpPr>
          <a:spLocks/>
        </xdr:cNvSpPr>
      </xdr:nvSpPr>
      <xdr:spPr>
        <a:xfrm flipV="1">
          <a:off x="1504950" y="1685925"/>
          <a:ext cx="4095750" cy="6238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48</xdr:row>
      <xdr:rowOff>123825</xdr:rowOff>
    </xdr:from>
    <xdr:to>
      <xdr:col>3</xdr:col>
      <xdr:colOff>47625</xdr:colOff>
      <xdr:row>49</xdr:row>
      <xdr:rowOff>38100</xdr:rowOff>
    </xdr:to>
    <xdr:sp>
      <xdr:nvSpPr>
        <xdr:cNvPr id="11" name="Oval 56"/>
        <xdr:cNvSpPr>
          <a:spLocks/>
        </xdr:cNvSpPr>
      </xdr:nvSpPr>
      <xdr:spPr>
        <a:xfrm>
          <a:off x="1457325" y="7896225"/>
          <a:ext cx="95250" cy="762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323850</xdr:colOff>
      <xdr:row>20</xdr:row>
      <xdr:rowOff>123825</xdr:rowOff>
    </xdr:from>
    <xdr:to>
      <xdr:col>11</xdr:col>
      <xdr:colOff>47625</xdr:colOff>
      <xdr:row>21</xdr:row>
      <xdr:rowOff>38100</xdr:rowOff>
    </xdr:to>
    <xdr:sp>
      <xdr:nvSpPr>
        <xdr:cNvPr id="12" name="Oval 57"/>
        <xdr:cNvSpPr>
          <a:spLocks/>
        </xdr:cNvSpPr>
      </xdr:nvSpPr>
      <xdr:spPr>
        <a:xfrm>
          <a:off x="4429125" y="3362325"/>
          <a:ext cx="95250" cy="76200"/>
        </a:xfrm>
        <a:prstGeom prst="ellips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190500</xdr:colOff>
      <xdr:row>21</xdr:row>
      <xdr:rowOff>0</xdr:rowOff>
    </xdr:from>
    <xdr:to>
      <xdr:col>3</xdr:col>
      <xdr:colOff>190500</xdr:colOff>
      <xdr:row>48</xdr:row>
      <xdr:rowOff>152400</xdr:rowOff>
    </xdr:to>
    <xdr:sp>
      <xdr:nvSpPr>
        <xdr:cNvPr id="13" name="Line 58"/>
        <xdr:cNvSpPr>
          <a:spLocks/>
        </xdr:cNvSpPr>
      </xdr:nvSpPr>
      <xdr:spPr>
        <a:xfrm flipH="1">
          <a:off x="1695450" y="3400425"/>
          <a:ext cx="0" cy="452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0</xdr:rowOff>
    </xdr:from>
    <xdr:to>
      <xdr:col>4</xdr:col>
      <xdr:colOff>190500</xdr:colOff>
      <xdr:row>48</xdr:row>
      <xdr:rowOff>152400</xdr:rowOff>
    </xdr:to>
    <xdr:sp>
      <xdr:nvSpPr>
        <xdr:cNvPr id="14" name="Line 59"/>
        <xdr:cNvSpPr>
          <a:spLocks/>
        </xdr:cNvSpPr>
      </xdr:nvSpPr>
      <xdr:spPr>
        <a:xfrm flipH="1">
          <a:off x="2066925" y="3400425"/>
          <a:ext cx="0" cy="452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171450</xdr:colOff>
      <xdr:row>21</xdr:row>
      <xdr:rowOff>0</xdr:rowOff>
    </xdr:from>
    <xdr:to>
      <xdr:col>5</xdr:col>
      <xdr:colOff>171450</xdr:colOff>
      <xdr:row>48</xdr:row>
      <xdr:rowOff>152400</xdr:rowOff>
    </xdr:to>
    <xdr:sp>
      <xdr:nvSpPr>
        <xdr:cNvPr id="15" name="Line 60"/>
        <xdr:cNvSpPr>
          <a:spLocks/>
        </xdr:cNvSpPr>
      </xdr:nvSpPr>
      <xdr:spPr>
        <a:xfrm flipH="1">
          <a:off x="2419350" y="3400425"/>
          <a:ext cx="0" cy="452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21</xdr:row>
      <xdr:rowOff>0</xdr:rowOff>
    </xdr:from>
    <xdr:to>
      <xdr:col>7</xdr:col>
      <xdr:colOff>200025</xdr:colOff>
      <xdr:row>48</xdr:row>
      <xdr:rowOff>152400</xdr:rowOff>
    </xdr:to>
    <xdr:sp>
      <xdr:nvSpPr>
        <xdr:cNvPr id="16" name="Line 61"/>
        <xdr:cNvSpPr>
          <a:spLocks/>
        </xdr:cNvSpPr>
      </xdr:nvSpPr>
      <xdr:spPr>
        <a:xfrm flipH="1">
          <a:off x="3190875" y="3400425"/>
          <a:ext cx="0" cy="452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190500</xdr:colOff>
      <xdr:row>21</xdr:row>
      <xdr:rowOff>0</xdr:rowOff>
    </xdr:from>
    <xdr:to>
      <xdr:col>6</xdr:col>
      <xdr:colOff>190500</xdr:colOff>
      <xdr:row>48</xdr:row>
      <xdr:rowOff>152400</xdr:rowOff>
    </xdr:to>
    <xdr:sp>
      <xdr:nvSpPr>
        <xdr:cNvPr id="17" name="Line 62"/>
        <xdr:cNvSpPr>
          <a:spLocks/>
        </xdr:cNvSpPr>
      </xdr:nvSpPr>
      <xdr:spPr>
        <a:xfrm flipH="1">
          <a:off x="2809875" y="3400425"/>
          <a:ext cx="0" cy="452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190500</xdr:colOff>
      <xdr:row>21</xdr:row>
      <xdr:rowOff>0</xdr:rowOff>
    </xdr:from>
    <xdr:to>
      <xdr:col>8</xdr:col>
      <xdr:colOff>190500</xdr:colOff>
      <xdr:row>49</xdr:row>
      <xdr:rowOff>9525</xdr:rowOff>
    </xdr:to>
    <xdr:sp>
      <xdr:nvSpPr>
        <xdr:cNvPr id="18" name="Line 63"/>
        <xdr:cNvSpPr>
          <a:spLocks/>
        </xdr:cNvSpPr>
      </xdr:nvSpPr>
      <xdr:spPr>
        <a:xfrm flipH="1">
          <a:off x="3552825" y="3400425"/>
          <a:ext cx="0" cy="454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190500</xdr:colOff>
      <xdr:row>21</xdr:row>
      <xdr:rowOff>0</xdr:rowOff>
    </xdr:from>
    <xdr:to>
      <xdr:col>9</xdr:col>
      <xdr:colOff>190500</xdr:colOff>
      <xdr:row>49</xdr:row>
      <xdr:rowOff>9525</xdr:rowOff>
    </xdr:to>
    <xdr:sp>
      <xdr:nvSpPr>
        <xdr:cNvPr id="19" name="Line 64"/>
        <xdr:cNvSpPr>
          <a:spLocks/>
        </xdr:cNvSpPr>
      </xdr:nvSpPr>
      <xdr:spPr>
        <a:xfrm flipH="1">
          <a:off x="3924300" y="3400425"/>
          <a:ext cx="0" cy="454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21</xdr:row>
      <xdr:rowOff>0</xdr:rowOff>
    </xdr:from>
    <xdr:to>
      <xdr:col>10</xdr:col>
      <xdr:colOff>171450</xdr:colOff>
      <xdr:row>49</xdr:row>
      <xdr:rowOff>0</xdr:rowOff>
    </xdr:to>
    <xdr:sp>
      <xdr:nvSpPr>
        <xdr:cNvPr id="20" name="Line 65"/>
        <xdr:cNvSpPr>
          <a:spLocks/>
        </xdr:cNvSpPr>
      </xdr:nvSpPr>
      <xdr:spPr>
        <a:xfrm flipH="1">
          <a:off x="4276725" y="3400425"/>
          <a:ext cx="0" cy="4533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323850</xdr:colOff>
      <xdr:row>53</xdr:row>
      <xdr:rowOff>0</xdr:rowOff>
    </xdr:from>
    <xdr:to>
      <xdr:col>16</xdr:col>
      <xdr:colOff>371475</xdr:colOff>
      <xdr:row>53</xdr:row>
      <xdr:rowOff>0</xdr:rowOff>
    </xdr:to>
    <xdr:sp>
      <xdr:nvSpPr>
        <xdr:cNvPr id="21" name="Line 66"/>
        <xdr:cNvSpPr>
          <a:spLocks/>
        </xdr:cNvSpPr>
      </xdr:nvSpPr>
      <xdr:spPr>
        <a:xfrm>
          <a:off x="323850" y="8582025"/>
          <a:ext cx="63817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1</xdr:col>
      <xdr:colOff>9525</xdr:colOff>
      <xdr:row>55</xdr:row>
      <xdr:rowOff>9525</xdr:rowOff>
    </xdr:to>
    <xdr:sp>
      <xdr:nvSpPr>
        <xdr:cNvPr id="22" name="Line 67"/>
        <xdr:cNvSpPr>
          <a:spLocks/>
        </xdr:cNvSpPr>
      </xdr:nvSpPr>
      <xdr:spPr>
        <a:xfrm flipV="1">
          <a:off x="447675" y="1628775"/>
          <a:ext cx="9525" cy="72866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66675</xdr:rowOff>
    </xdr:from>
    <xdr:to>
      <xdr:col>16</xdr:col>
      <xdr:colOff>0</xdr:colOff>
      <xdr:row>3</xdr:row>
      <xdr:rowOff>133350</xdr:rowOff>
    </xdr:to>
    <xdr:sp>
      <xdr:nvSpPr>
        <xdr:cNvPr id="23" name="TextBox 68"/>
        <xdr:cNvSpPr txBox="1">
          <a:spLocks noChangeArrowheads="1"/>
        </xdr:cNvSpPr>
      </xdr:nvSpPr>
      <xdr:spPr>
        <a:xfrm>
          <a:off x="4419600" y="390525"/>
          <a:ext cx="1914525" cy="2286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ПРИЛОЖЕНИЕ  №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647700</xdr:colOff>
      <xdr:row>60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0" y="38100"/>
          <a:ext cx="6819900" cy="1021080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38100</xdr:rowOff>
    </xdr:from>
    <xdr:to>
      <xdr:col>9</xdr:col>
      <xdr:colOff>647700</xdr:colOff>
      <xdr:row>119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0" y="10334625"/>
          <a:ext cx="6819900" cy="10210800"/>
        </a:xfrm>
        <a:prstGeom prst="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172</xdr:row>
      <xdr:rowOff>152400</xdr:rowOff>
    </xdr:from>
    <xdr:to>
      <xdr:col>6</xdr:col>
      <xdr:colOff>57150</xdr:colOff>
      <xdr:row>174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00" y="28622625"/>
          <a:ext cx="1314450" cy="247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177</xdr:row>
      <xdr:rowOff>133350</xdr:rowOff>
    </xdr:from>
    <xdr:to>
      <xdr:col>6</xdr:col>
      <xdr:colOff>66675</xdr:colOff>
      <xdr:row>179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0" y="29413200"/>
          <a:ext cx="1323975" cy="2476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171</xdr:row>
      <xdr:rowOff>152400</xdr:rowOff>
    </xdr:from>
    <xdr:to>
      <xdr:col>7</xdr:col>
      <xdr:colOff>514350</xdr:colOff>
      <xdr:row>180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81475" y="28460700"/>
          <a:ext cx="1133475" cy="14573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173</xdr:row>
      <xdr:rowOff>76200</xdr:rowOff>
    </xdr:from>
    <xdr:to>
      <xdr:col>5</xdr:col>
      <xdr:colOff>333375</xdr:colOff>
      <xdr:row>178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05225" y="287083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173</xdr:row>
      <xdr:rowOff>76200</xdr:rowOff>
    </xdr:from>
    <xdr:to>
      <xdr:col>4</xdr:col>
      <xdr:colOff>514350</xdr:colOff>
      <xdr:row>178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200400" y="287083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175</xdr:row>
      <xdr:rowOff>38100</xdr:rowOff>
    </xdr:from>
    <xdr:to>
      <xdr:col>7</xdr:col>
      <xdr:colOff>285750</xdr:colOff>
      <xdr:row>176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0" y="2899410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175</xdr:row>
      <xdr:rowOff>28575</xdr:rowOff>
    </xdr:from>
    <xdr:to>
      <xdr:col>3</xdr:col>
      <xdr:colOff>514350</xdr:colOff>
      <xdr:row>176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66900" y="2898457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180</xdr:row>
      <xdr:rowOff>19050</xdr:rowOff>
    </xdr:from>
    <xdr:to>
      <xdr:col>5</xdr:col>
      <xdr:colOff>342900</xdr:colOff>
      <xdr:row>181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838450" y="2978467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171</xdr:row>
      <xdr:rowOff>9525</xdr:rowOff>
    </xdr:from>
    <xdr:to>
      <xdr:col>4</xdr:col>
      <xdr:colOff>533400</xdr:colOff>
      <xdr:row>172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2343150" y="2831782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200025</xdr:colOff>
      <xdr:row>173</xdr:row>
      <xdr:rowOff>76200</xdr:rowOff>
    </xdr:from>
    <xdr:to>
      <xdr:col>5</xdr:col>
      <xdr:colOff>266700</xdr:colOff>
      <xdr:row>178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629025" y="2870835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175</xdr:row>
      <xdr:rowOff>28575</xdr:rowOff>
    </xdr:from>
    <xdr:to>
      <xdr:col>5</xdr:col>
      <xdr:colOff>581025</xdr:colOff>
      <xdr:row>176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2828925" y="2898457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286</xdr:row>
      <xdr:rowOff>152400</xdr:rowOff>
    </xdr:from>
    <xdr:to>
      <xdr:col>6</xdr:col>
      <xdr:colOff>57150</xdr:colOff>
      <xdr:row>288</xdr:row>
      <xdr:rowOff>76200</xdr:rowOff>
    </xdr:to>
    <xdr:sp>
      <xdr:nvSpPr>
        <xdr:cNvPr id="12" name="Rectangle 12"/>
        <xdr:cNvSpPr>
          <a:spLocks/>
        </xdr:cNvSpPr>
      </xdr:nvSpPr>
      <xdr:spPr>
        <a:xfrm>
          <a:off x="2857500" y="48415575"/>
          <a:ext cx="1314450" cy="24765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291</xdr:row>
      <xdr:rowOff>133350</xdr:rowOff>
    </xdr:from>
    <xdr:to>
      <xdr:col>6</xdr:col>
      <xdr:colOff>66675</xdr:colOff>
      <xdr:row>293</xdr:row>
      <xdr:rowOff>57150</xdr:rowOff>
    </xdr:to>
    <xdr:sp>
      <xdr:nvSpPr>
        <xdr:cNvPr id="13" name="Rectangle 13"/>
        <xdr:cNvSpPr>
          <a:spLocks/>
        </xdr:cNvSpPr>
      </xdr:nvSpPr>
      <xdr:spPr>
        <a:xfrm>
          <a:off x="2857500" y="49206150"/>
          <a:ext cx="1323975" cy="24765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285</xdr:row>
      <xdr:rowOff>152400</xdr:rowOff>
    </xdr:from>
    <xdr:to>
      <xdr:col>7</xdr:col>
      <xdr:colOff>514350</xdr:colOff>
      <xdr:row>294</xdr:row>
      <xdr:rowOff>152400</xdr:rowOff>
    </xdr:to>
    <xdr:sp>
      <xdr:nvSpPr>
        <xdr:cNvPr id="14" name="Rectangle 14"/>
        <xdr:cNvSpPr>
          <a:spLocks/>
        </xdr:cNvSpPr>
      </xdr:nvSpPr>
      <xdr:spPr>
        <a:xfrm>
          <a:off x="4181475" y="48253650"/>
          <a:ext cx="1133475" cy="14573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287</xdr:row>
      <xdr:rowOff>76200</xdr:rowOff>
    </xdr:from>
    <xdr:to>
      <xdr:col>5</xdr:col>
      <xdr:colOff>333375</xdr:colOff>
      <xdr:row>292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3705225" y="485013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287</xdr:row>
      <xdr:rowOff>76200</xdr:rowOff>
    </xdr:from>
    <xdr:to>
      <xdr:col>4</xdr:col>
      <xdr:colOff>561975</xdr:colOff>
      <xdr:row>292</xdr:row>
      <xdr:rowOff>142875</xdr:rowOff>
    </xdr:to>
    <xdr:sp>
      <xdr:nvSpPr>
        <xdr:cNvPr id="16" name="Rectangle 16"/>
        <xdr:cNvSpPr>
          <a:spLocks/>
        </xdr:cNvSpPr>
      </xdr:nvSpPr>
      <xdr:spPr>
        <a:xfrm>
          <a:off x="3248025" y="485013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289</xdr:row>
      <xdr:rowOff>38100</xdr:rowOff>
    </xdr:from>
    <xdr:to>
      <xdr:col>7</xdr:col>
      <xdr:colOff>285750</xdr:colOff>
      <xdr:row>290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381500" y="4878705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289</xdr:row>
      <xdr:rowOff>28575</xdr:rowOff>
    </xdr:from>
    <xdr:to>
      <xdr:col>3</xdr:col>
      <xdr:colOff>514350</xdr:colOff>
      <xdr:row>290</xdr:row>
      <xdr:rowOff>133350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66900" y="4877752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85725</xdr:colOff>
      <xdr:row>289</xdr:row>
      <xdr:rowOff>28575</xdr:rowOff>
    </xdr:from>
    <xdr:to>
      <xdr:col>5</xdr:col>
      <xdr:colOff>581025</xdr:colOff>
      <xdr:row>290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2828925" y="4877752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294</xdr:row>
      <xdr:rowOff>19050</xdr:rowOff>
    </xdr:from>
    <xdr:to>
      <xdr:col>5</xdr:col>
      <xdr:colOff>342900</xdr:colOff>
      <xdr:row>295</xdr:row>
      <xdr:rowOff>85725</xdr:rowOff>
    </xdr:to>
    <xdr:sp>
      <xdr:nvSpPr>
        <xdr:cNvPr id="20" name="AutoShape 20"/>
        <xdr:cNvSpPr>
          <a:spLocks/>
        </xdr:cNvSpPr>
      </xdr:nvSpPr>
      <xdr:spPr>
        <a:xfrm>
          <a:off x="2838450" y="4957762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285</xdr:row>
      <xdr:rowOff>9525</xdr:rowOff>
    </xdr:from>
    <xdr:to>
      <xdr:col>4</xdr:col>
      <xdr:colOff>533400</xdr:colOff>
      <xdr:row>286</xdr:row>
      <xdr:rowOff>47625</xdr:rowOff>
    </xdr:to>
    <xdr:sp>
      <xdr:nvSpPr>
        <xdr:cNvPr id="21" name="AutoShape 21"/>
        <xdr:cNvSpPr>
          <a:spLocks/>
        </xdr:cNvSpPr>
      </xdr:nvSpPr>
      <xdr:spPr>
        <a:xfrm>
          <a:off x="2343150" y="4811077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4</xdr:col>
      <xdr:colOff>114300</xdr:colOff>
      <xdr:row>314</xdr:row>
      <xdr:rowOff>152400</xdr:rowOff>
    </xdr:from>
    <xdr:to>
      <xdr:col>6</xdr:col>
      <xdr:colOff>57150</xdr:colOff>
      <xdr:row>316</xdr:row>
      <xdr:rowOff>76200</xdr:rowOff>
    </xdr:to>
    <xdr:sp>
      <xdr:nvSpPr>
        <xdr:cNvPr id="22" name="Rectangle 22"/>
        <xdr:cNvSpPr>
          <a:spLocks/>
        </xdr:cNvSpPr>
      </xdr:nvSpPr>
      <xdr:spPr>
        <a:xfrm>
          <a:off x="2857500" y="52949475"/>
          <a:ext cx="1314450" cy="2476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319</xdr:row>
      <xdr:rowOff>133350</xdr:rowOff>
    </xdr:from>
    <xdr:to>
      <xdr:col>6</xdr:col>
      <xdr:colOff>66675</xdr:colOff>
      <xdr:row>321</xdr:row>
      <xdr:rowOff>57150</xdr:rowOff>
    </xdr:to>
    <xdr:sp>
      <xdr:nvSpPr>
        <xdr:cNvPr id="23" name="Rectangle 23"/>
        <xdr:cNvSpPr>
          <a:spLocks/>
        </xdr:cNvSpPr>
      </xdr:nvSpPr>
      <xdr:spPr>
        <a:xfrm>
          <a:off x="2857500" y="53740050"/>
          <a:ext cx="1323975" cy="2476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313</xdr:row>
      <xdr:rowOff>152400</xdr:rowOff>
    </xdr:from>
    <xdr:to>
      <xdr:col>7</xdr:col>
      <xdr:colOff>514350</xdr:colOff>
      <xdr:row>322</xdr:row>
      <xdr:rowOff>152400</xdr:rowOff>
    </xdr:to>
    <xdr:sp>
      <xdr:nvSpPr>
        <xdr:cNvPr id="24" name="Rectangle 24"/>
        <xdr:cNvSpPr>
          <a:spLocks/>
        </xdr:cNvSpPr>
      </xdr:nvSpPr>
      <xdr:spPr>
        <a:xfrm>
          <a:off x="4181475" y="52787550"/>
          <a:ext cx="1133475" cy="14573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315</xdr:row>
      <xdr:rowOff>76200</xdr:rowOff>
    </xdr:from>
    <xdr:to>
      <xdr:col>5</xdr:col>
      <xdr:colOff>333375</xdr:colOff>
      <xdr:row>320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3705225" y="530352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315</xdr:row>
      <xdr:rowOff>76200</xdr:rowOff>
    </xdr:from>
    <xdr:to>
      <xdr:col>4</xdr:col>
      <xdr:colOff>485775</xdr:colOff>
      <xdr:row>320</xdr:row>
      <xdr:rowOff>142875</xdr:rowOff>
    </xdr:to>
    <xdr:sp>
      <xdr:nvSpPr>
        <xdr:cNvPr id="26" name="Rectangle 26"/>
        <xdr:cNvSpPr>
          <a:spLocks/>
        </xdr:cNvSpPr>
      </xdr:nvSpPr>
      <xdr:spPr>
        <a:xfrm>
          <a:off x="3171825" y="530352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317</xdr:row>
      <xdr:rowOff>38100</xdr:rowOff>
    </xdr:from>
    <xdr:to>
      <xdr:col>7</xdr:col>
      <xdr:colOff>285750</xdr:colOff>
      <xdr:row>318</xdr:row>
      <xdr:rowOff>142875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381500" y="5332095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317</xdr:row>
      <xdr:rowOff>28575</xdr:rowOff>
    </xdr:from>
    <xdr:to>
      <xdr:col>3</xdr:col>
      <xdr:colOff>514350</xdr:colOff>
      <xdr:row>318</xdr:row>
      <xdr:rowOff>133350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866900" y="5331142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322</xdr:row>
      <xdr:rowOff>19050</xdr:rowOff>
    </xdr:from>
    <xdr:to>
      <xdr:col>5</xdr:col>
      <xdr:colOff>342900</xdr:colOff>
      <xdr:row>323</xdr:row>
      <xdr:rowOff>85725</xdr:rowOff>
    </xdr:to>
    <xdr:sp>
      <xdr:nvSpPr>
        <xdr:cNvPr id="29" name="AutoShape 29"/>
        <xdr:cNvSpPr>
          <a:spLocks/>
        </xdr:cNvSpPr>
      </xdr:nvSpPr>
      <xdr:spPr>
        <a:xfrm>
          <a:off x="2838450" y="5411152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313</xdr:row>
      <xdr:rowOff>9525</xdr:rowOff>
    </xdr:from>
    <xdr:to>
      <xdr:col>4</xdr:col>
      <xdr:colOff>533400</xdr:colOff>
      <xdr:row>314</xdr:row>
      <xdr:rowOff>47625</xdr:rowOff>
    </xdr:to>
    <xdr:sp>
      <xdr:nvSpPr>
        <xdr:cNvPr id="30" name="AutoShape 30"/>
        <xdr:cNvSpPr>
          <a:spLocks/>
        </xdr:cNvSpPr>
      </xdr:nvSpPr>
      <xdr:spPr>
        <a:xfrm>
          <a:off x="2343150" y="5264467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200025</xdr:colOff>
      <xdr:row>315</xdr:row>
      <xdr:rowOff>76200</xdr:rowOff>
    </xdr:from>
    <xdr:to>
      <xdr:col>5</xdr:col>
      <xdr:colOff>266700</xdr:colOff>
      <xdr:row>320</xdr:row>
      <xdr:rowOff>142875</xdr:rowOff>
    </xdr:to>
    <xdr:sp>
      <xdr:nvSpPr>
        <xdr:cNvPr id="31" name="Rectangle 31"/>
        <xdr:cNvSpPr>
          <a:spLocks/>
        </xdr:cNvSpPr>
      </xdr:nvSpPr>
      <xdr:spPr>
        <a:xfrm>
          <a:off x="3629025" y="5303520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315</xdr:row>
      <xdr:rowOff>76200</xdr:rowOff>
    </xdr:from>
    <xdr:to>
      <xdr:col>5</xdr:col>
      <xdr:colOff>190500</xdr:colOff>
      <xdr:row>320</xdr:row>
      <xdr:rowOff>142875</xdr:rowOff>
    </xdr:to>
    <xdr:sp>
      <xdr:nvSpPr>
        <xdr:cNvPr id="32" name="Rectangle 32"/>
        <xdr:cNvSpPr>
          <a:spLocks/>
        </xdr:cNvSpPr>
      </xdr:nvSpPr>
      <xdr:spPr>
        <a:xfrm>
          <a:off x="3571875" y="530352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317</xdr:row>
      <xdr:rowOff>28575</xdr:rowOff>
    </xdr:from>
    <xdr:to>
      <xdr:col>5</xdr:col>
      <xdr:colOff>581025</xdr:colOff>
      <xdr:row>318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2828925" y="5331142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334</xdr:row>
      <xdr:rowOff>152400</xdr:rowOff>
    </xdr:from>
    <xdr:to>
      <xdr:col>6</xdr:col>
      <xdr:colOff>57150</xdr:colOff>
      <xdr:row>336</xdr:row>
      <xdr:rowOff>76200</xdr:rowOff>
    </xdr:to>
    <xdr:sp>
      <xdr:nvSpPr>
        <xdr:cNvPr id="34" name="Rectangle 34"/>
        <xdr:cNvSpPr>
          <a:spLocks/>
        </xdr:cNvSpPr>
      </xdr:nvSpPr>
      <xdr:spPr>
        <a:xfrm>
          <a:off x="2857500" y="56187975"/>
          <a:ext cx="1314450" cy="24765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339</xdr:row>
      <xdr:rowOff>133350</xdr:rowOff>
    </xdr:from>
    <xdr:to>
      <xdr:col>6</xdr:col>
      <xdr:colOff>66675</xdr:colOff>
      <xdr:row>341</xdr:row>
      <xdr:rowOff>57150</xdr:rowOff>
    </xdr:to>
    <xdr:sp>
      <xdr:nvSpPr>
        <xdr:cNvPr id="35" name="Rectangle 35"/>
        <xdr:cNvSpPr>
          <a:spLocks/>
        </xdr:cNvSpPr>
      </xdr:nvSpPr>
      <xdr:spPr>
        <a:xfrm>
          <a:off x="2857500" y="56978550"/>
          <a:ext cx="1323975" cy="2476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333</xdr:row>
      <xdr:rowOff>152400</xdr:rowOff>
    </xdr:from>
    <xdr:to>
      <xdr:col>7</xdr:col>
      <xdr:colOff>514350</xdr:colOff>
      <xdr:row>342</xdr:row>
      <xdr:rowOff>152400</xdr:rowOff>
    </xdr:to>
    <xdr:sp>
      <xdr:nvSpPr>
        <xdr:cNvPr id="36" name="Rectangle 36"/>
        <xdr:cNvSpPr>
          <a:spLocks/>
        </xdr:cNvSpPr>
      </xdr:nvSpPr>
      <xdr:spPr>
        <a:xfrm>
          <a:off x="4181475" y="56026050"/>
          <a:ext cx="1133475" cy="14573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335</xdr:row>
      <xdr:rowOff>76200</xdr:rowOff>
    </xdr:from>
    <xdr:to>
      <xdr:col>5</xdr:col>
      <xdr:colOff>333375</xdr:colOff>
      <xdr:row>340</xdr:row>
      <xdr:rowOff>142875</xdr:rowOff>
    </xdr:to>
    <xdr:sp>
      <xdr:nvSpPr>
        <xdr:cNvPr id="37" name="Rectangle 37"/>
        <xdr:cNvSpPr>
          <a:spLocks/>
        </xdr:cNvSpPr>
      </xdr:nvSpPr>
      <xdr:spPr>
        <a:xfrm>
          <a:off x="3705225" y="562737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335</xdr:row>
      <xdr:rowOff>76200</xdr:rowOff>
    </xdr:from>
    <xdr:to>
      <xdr:col>4</xdr:col>
      <xdr:colOff>514350</xdr:colOff>
      <xdr:row>340</xdr:row>
      <xdr:rowOff>142875</xdr:rowOff>
    </xdr:to>
    <xdr:sp>
      <xdr:nvSpPr>
        <xdr:cNvPr id="38" name="Rectangle 38"/>
        <xdr:cNvSpPr>
          <a:spLocks/>
        </xdr:cNvSpPr>
      </xdr:nvSpPr>
      <xdr:spPr>
        <a:xfrm>
          <a:off x="3200400" y="5627370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337</xdr:row>
      <xdr:rowOff>38100</xdr:rowOff>
    </xdr:from>
    <xdr:to>
      <xdr:col>7</xdr:col>
      <xdr:colOff>285750</xdr:colOff>
      <xdr:row>338</xdr:row>
      <xdr:rowOff>142875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381500" y="5655945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337</xdr:row>
      <xdr:rowOff>28575</xdr:rowOff>
    </xdr:from>
    <xdr:to>
      <xdr:col>3</xdr:col>
      <xdr:colOff>514350</xdr:colOff>
      <xdr:row>338</xdr:row>
      <xdr:rowOff>133350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866900" y="5654992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342</xdr:row>
      <xdr:rowOff>19050</xdr:rowOff>
    </xdr:from>
    <xdr:to>
      <xdr:col>5</xdr:col>
      <xdr:colOff>342900</xdr:colOff>
      <xdr:row>343</xdr:row>
      <xdr:rowOff>85725</xdr:rowOff>
    </xdr:to>
    <xdr:sp>
      <xdr:nvSpPr>
        <xdr:cNvPr id="41" name="AutoShape 41"/>
        <xdr:cNvSpPr>
          <a:spLocks/>
        </xdr:cNvSpPr>
      </xdr:nvSpPr>
      <xdr:spPr>
        <a:xfrm>
          <a:off x="2838450" y="5735002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333</xdr:row>
      <xdr:rowOff>9525</xdr:rowOff>
    </xdr:from>
    <xdr:to>
      <xdr:col>4</xdr:col>
      <xdr:colOff>533400</xdr:colOff>
      <xdr:row>334</xdr:row>
      <xdr:rowOff>47625</xdr:rowOff>
    </xdr:to>
    <xdr:sp>
      <xdr:nvSpPr>
        <xdr:cNvPr id="42" name="AutoShape 42"/>
        <xdr:cNvSpPr>
          <a:spLocks/>
        </xdr:cNvSpPr>
      </xdr:nvSpPr>
      <xdr:spPr>
        <a:xfrm>
          <a:off x="2343150" y="5588317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200025</xdr:colOff>
      <xdr:row>335</xdr:row>
      <xdr:rowOff>76200</xdr:rowOff>
    </xdr:from>
    <xdr:to>
      <xdr:col>5</xdr:col>
      <xdr:colOff>266700</xdr:colOff>
      <xdr:row>340</xdr:row>
      <xdr:rowOff>142875</xdr:rowOff>
    </xdr:to>
    <xdr:sp>
      <xdr:nvSpPr>
        <xdr:cNvPr id="43" name="Rectangle 43"/>
        <xdr:cNvSpPr>
          <a:spLocks/>
        </xdr:cNvSpPr>
      </xdr:nvSpPr>
      <xdr:spPr>
        <a:xfrm>
          <a:off x="3629025" y="5627370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337</xdr:row>
      <xdr:rowOff>28575</xdr:rowOff>
    </xdr:from>
    <xdr:to>
      <xdr:col>5</xdr:col>
      <xdr:colOff>581025</xdr:colOff>
      <xdr:row>338</xdr:row>
      <xdr:rowOff>152400</xdr:rowOff>
    </xdr:to>
    <xdr:sp>
      <xdr:nvSpPr>
        <xdr:cNvPr id="44" name="AutoShape 44"/>
        <xdr:cNvSpPr>
          <a:spLocks/>
        </xdr:cNvSpPr>
      </xdr:nvSpPr>
      <xdr:spPr>
        <a:xfrm>
          <a:off x="2828925" y="5654992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353</xdr:row>
      <xdr:rowOff>152400</xdr:rowOff>
    </xdr:from>
    <xdr:to>
      <xdr:col>6</xdr:col>
      <xdr:colOff>57150</xdr:colOff>
      <xdr:row>355</xdr:row>
      <xdr:rowOff>76200</xdr:rowOff>
    </xdr:to>
    <xdr:sp>
      <xdr:nvSpPr>
        <xdr:cNvPr id="45" name="Rectangle 45"/>
        <xdr:cNvSpPr>
          <a:spLocks/>
        </xdr:cNvSpPr>
      </xdr:nvSpPr>
      <xdr:spPr>
        <a:xfrm>
          <a:off x="2857500" y="59264550"/>
          <a:ext cx="1314450" cy="2476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358</xdr:row>
      <xdr:rowOff>133350</xdr:rowOff>
    </xdr:from>
    <xdr:to>
      <xdr:col>6</xdr:col>
      <xdr:colOff>66675</xdr:colOff>
      <xdr:row>360</xdr:row>
      <xdr:rowOff>57150</xdr:rowOff>
    </xdr:to>
    <xdr:sp>
      <xdr:nvSpPr>
        <xdr:cNvPr id="46" name="Rectangle 46"/>
        <xdr:cNvSpPr>
          <a:spLocks/>
        </xdr:cNvSpPr>
      </xdr:nvSpPr>
      <xdr:spPr>
        <a:xfrm>
          <a:off x="2857500" y="60055125"/>
          <a:ext cx="1323975" cy="24765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352</xdr:row>
      <xdr:rowOff>152400</xdr:rowOff>
    </xdr:from>
    <xdr:to>
      <xdr:col>7</xdr:col>
      <xdr:colOff>514350</xdr:colOff>
      <xdr:row>361</xdr:row>
      <xdr:rowOff>152400</xdr:rowOff>
    </xdr:to>
    <xdr:sp>
      <xdr:nvSpPr>
        <xdr:cNvPr id="47" name="Rectangle 47"/>
        <xdr:cNvSpPr>
          <a:spLocks/>
        </xdr:cNvSpPr>
      </xdr:nvSpPr>
      <xdr:spPr>
        <a:xfrm>
          <a:off x="4181475" y="59102625"/>
          <a:ext cx="1133475" cy="1457325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354</xdr:row>
      <xdr:rowOff>76200</xdr:rowOff>
    </xdr:from>
    <xdr:to>
      <xdr:col>5</xdr:col>
      <xdr:colOff>285750</xdr:colOff>
      <xdr:row>359</xdr:row>
      <xdr:rowOff>142875</xdr:rowOff>
    </xdr:to>
    <xdr:sp>
      <xdr:nvSpPr>
        <xdr:cNvPr id="48" name="Rectangle 48"/>
        <xdr:cNvSpPr>
          <a:spLocks/>
        </xdr:cNvSpPr>
      </xdr:nvSpPr>
      <xdr:spPr>
        <a:xfrm>
          <a:off x="3667125" y="59350275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354</xdr:row>
      <xdr:rowOff>76200</xdr:rowOff>
    </xdr:from>
    <xdr:to>
      <xdr:col>4</xdr:col>
      <xdr:colOff>514350</xdr:colOff>
      <xdr:row>359</xdr:row>
      <xdr:rowOff>142875</xdr:rowOff>
    </xdr:to>
    <xdr:sp>
      <xdr:nvSpPr>
        <xdr:cNvPr id="49" name="Rectangle 49"/>
        <xdr:cNvSpPr>
          <a:spLocks/>
        </xdr:cNvSpPr>
      </xdr:nvSpPr>
      <xdr:spPr>
        <a:xfrm>
          <a:off x="3200400" y="59350275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356</xdr:row>
      <xdr:rowOff>38100</xdr:rowOff>
    </xdr:from>
    <xdr:to>
      <xdr:col>7</xdr:col>
      <xdr:colOff>285750</xdr:colOff>
      <xdr:row>357</xdr:row>
      <xdr:rowOff>142875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381500" y="5963602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356</xdr:row>
      <xdr:rowOff>28575</xdr:rowOff>
    </xdr:from>
    <xdr:to>
      <xdr:col>3</xdr:col>
      <xdr:colOff>514350</xdr:colOff>
      <xdr:row>357</xdr:row>
      <xdr:rowOff>133350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866900" y="5962650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361</xdr:row>
      <xdr:rowOff>19050</xdr:rowOff>
    </xdr:from>
    <xdr:to>
      <xdr:col>5</xdr:col>
      <xdr:colOff>342900</xdr:colOff>
      <xdr:row>362</xdr:row>
      <xdr:rowOff>85725</xdr:rowOff>
    </xdr:to>
    <xdr:sp>
      <xdr:nvSpPr>
        <xdr:cNvPr id="52" name="AutoShape 52"/>
        <xdr:cNvSpPr>
          <a:spLocks/>
        </xdr:cNvSpPr>
      </xdr:nvSpPr>
      <xdr:spPr>
        <a:xfrm>
          <a:off x="2838450" y="60426600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352</xdr:row>
      <xdr:rowOff>9525</xdr:rowOff>
    </xdr:from>
    <xdr:to>
      <xdr:col>4</xdr:col>
      <xdr:colOff>533400</xdr:colOff>
      <xdr:row>353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2343150" y="58959750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304800</xdr:colOff>
      <xdr:row>354</xdr:row>
      <xdr:rowOff>76200</xdr:rowOff>
    </xdr:from>
    <xdr:to>
      <xdr:col>5</xdr:col>
      <xdr:colOff>361950</xdr:colOff>
      <xdr:row>359</xdr:row>
      <xdr:rowOff>142875</xdr:rowOff>
    </xdr:to>
    <xdr:sp>
      <xdr:nvSpPr>
        <xdr:cNvPr id="54" name="Rectangle 54"/>
        <xdr:cNvSpPr>
          <a:spLocks/>
        </xdr:cNvSpPr>
      </xdr:nvSpPr>
      <xdr:spPr>
        <a:xfrm>
          <a:off x="3733800" y="59350275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356</xdr:row>
      <xdr:rowOff>28575</xdr:rowOff>
    </xdr:from>
    <xdr:to>
      <xdr:col>5</xdr:col>
      <xdr:colOff>581025</xdr:colOff>
      <xdr:row>357</xdr:row>
      <xdr:rowOff>152400</xdr:rowOff>
    </xdr:to>
    <xdr:sp>
      <xdr:nvSpPr>
        <xdr:cNvPr id="55" name="AutoShape 55"/>
        <xdr:cNvSpPr>
          <a:spLocks/>
        </xdr:cNvSpPr>
      </xdr:nvSpPr>
      <xdr:spPr>
        <a:xfrm>
          <a:off x="2828925" y="59626500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485775</xdr:colOff>
      <xdr:row>389</xdr:row>
      <xdr:rowOff>66675</xdr:rowOff>
    </xdr:from>
    <xdr:to>
      <xdr:col>8</xdr:col>
      <xdr:colOff>438150</xdr:colOff>
      <xdr:row>400</xdr:row>
      <xdr:rowOff>19050</xdr:rowOff>
    </xdr:to>
    <xdr:sp>
      <xdr:nvSpPr>
        <xdr:cNvPr id="56" name="Rectangle 56"/>
        <xdr:cNvSpPr>
          <a:spLocks/>
        </xdr:cNvSpPr>
      </xdr:nvSpPr>
      <xdr:spPr>
        <a:xfrm>
          <a:off x="3914775" y="65036700"/>
          <a:ext cx="2009775" cy="1733550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C0C0C0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393</xdr:row>
      <xdr:rowOff>38100</xdr:rowOff>
    </xdr:from>
    <xdr:to>
      <xdr:col>5</xdr:col>
      <xdr:colOff>47625</xdr:colOff>
      <xdr:row>403</xdr:row>
      <xdr:rowOff>152400</xdr:rowOff>
    </xdr:to>
    <xdr:sp>
      <xdr:nvSpPr>
        <xdr:cNvPr id="57" name="Rectangle 57"/>
        <xdr:cNvSpPr>
          <a:spLocks/>
        </xdr:cNvSpPr>
      </xdr:nvSpPr>
      <xdr:spPr>
        <a:xfrm>
          <a:off x="3076575" y="65655825"/>
          <a:ext cx="400050" cy="173355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333375</xdr:colOff>
      <xdr:row>393</xdr:row>
      <xdr:rowOff>38100</xdr:rowOff>
    </xdr:from>
    <xdr:to>
      <xdr:col>7</xdr:col>
      <xdr:colOff>304800</xdr:colOff>
      <xdr:row>395</xdr:row>
      <xdr:rowOff>57150</xdr:rowOff>
    </xdr:to>
    <xdr:sp>
      <xdr:nvSpPr>
        <xdr:cNvPr id="58" name="Rectangle 58"/>
        <xdr:cNvSpPr>
          <a:spLocks/>
        </xdr:cNvSpPr>
      </xdr:nvSpPr>
      <xdr:spPr>
        <a:xfrm>
          <a:off x="3076575" y="65655825"/>
          <a:ext cx="2028825" cy="3429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390525</xdr:colOff>
      <xdr:row>401</xdr:row>
      <xdr:rowOff>123825</xdr:rowOff>
    </xdr:from>
    <xdr:to>
      <xdr:col>6</xdr:col>
      <xdr:colOff>647700</xdr:colOff>
      <xdr:row>403</xdr:row>
      <xdr:rowOff>142875</xdr:rowOff>
    </xdr:to>
    <xdr:sp>
      <xdr:nvSpPr>
        <xdr:cNvPr id="59" name="Rectangle 59"/>
        <xdr:cNvSpPr>
          <a:spLocks/>
        </xdr:cNvSpPr>
      </xdr:nvSpPr>
      <xdr:spPr>
        <a:xfrm>
          <a:off x="3133725" y="67036950"/>
          <a:ext cx="1628775" cy="3429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393</xdr:row>
      <xdr:rowOff>38100</xdr:rowOff>
    </xdr:from>
    <xdr:to>
      <xdr:col>7</xdr:col>
      <xdr:colOff>342900</xdr:colOff>
      <xdr:row>403</xdr:row>
      <xdr:rowOff>152400</xdr:rowOff>
    </xdr:to>
    <xdr:sp>
      <xdr:nvSpPr>
        <xdr:cNvPr id="60" name="Rectangle 60"/>
        <xdr:cNvSpPr>
          <a:spLocks/>
        </xdr:cNvSpPr>
      </xdr:nvSpPr>
      <xdr:spPr>
        <a:xfrm>
          <a:off x="4733925" y="65655825"/>
          <a:ext cx="409575" cy="17335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228600</xdr:colOff>
      <xdr:row>396</xdr:row>
      <xdr:rowOff>57150</xdr:rowOff>
    </xdr:from>
    <xdr:to>
      <xdr:col>6</xdr:col>
      <xdr:colOff>190500</xdr:colOff>
      <xdr:row>407</xdr:row>
      <xdr:rowOff>19050</xdr:rowOff>
    </xdr:to>
    <xdr:sp>
      <xdr:nvSpPr>
        <xdr:cNvPr id="61" name="Rectangle 61"/>
        <xdr:cNvSpPr>
          <a:spLocks/>
        </xdr:cNvSpPr>
      </xdr:nvSpPr>
      <xdr:spPr>
        <a:xfrm>
          <a:off x="2286000" y="66160650"/>
          <a:ext cx="2019300" cy="1743075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C0C0C0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238125</xdr:colOff>
      <xdr:row>404</xdr:row>
      <xdr:rowOff>123825</xdr:rowOff>
    </xdr:from>
    <xdr:to>
      <xdr:col>8</xdr:col>
      <xdr:colOff>581025</xdr:colOff>
      <xdr:row>406</xdr:row>
      <xdr:rowOff>9525</xdr:rowOff>
    </xdr:to>
    <xdr:sp>
      <xdr:nvSpPr>
        <xdr:cNvPr id="62" name="AutoShape 62"/>
        <xdr:cNvSpPr>
          <a:spLocks/>
        </xdr:cNvSpPr>
      </xdr:nvSpPr>
      <xdr:spPr>
        <a:xfrm>
          <a:off x="5038725" y="67522725"/>
          <a:ext cx="1028700" cy="209550"/>
        </a:xfrm>
        <a:prstGeom prst="borderCallout1">
          <a:avLst>
            <a:gd name="adj1" fmla="val -109375"/>
            <a:gd name="adj2" fmla="val -186365"/>
            <a:gd name="adj3" fmla="val 4546"/>
            <a:gd name="adj4" fmla="val -117708"/>
            <a:gd name="adj5" fmla="val -209092"/>
            <a:gd name="adj6" fmla="val -109375"/>
            <a:gd name="adj7" fmla="val -18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контур</a:t>
          </a:r>
        </a:p>
      </xdr:txBody>
    </xdr:sp>
    <xdr:clientData/>
  </xdr:twoCellAnchor>
  <xdr:twoCellAnchor>
    <xdr:from>
      <xdr:col>7</xdr:col>
      <xdr:colOff>257175</xdr:colOff>
      <xdr:row>407</xdr:row>
      <xdr:rowOff>47625</xdr:rowOff>
    </xdr:from>
    <xdr:to>
      <xdr:col>8</xdr:col>
      <xdr:colOff>600075</xdr:colOff>
      <xdr:row>408</xdr:row>
      <xdr:rowOff>95250</xdr:rowOff>
    </xdr:to>
    <xdr:sp>
      <xdr:nvSpPr>
        <xdr:cNvPr id="63" name="AutoShape 63"/>
        <xdr:cNvSpPr>
          <a:spLocks/>
        </xdr:cNvSpPr>
      </xdr:nvSpPr>
      <xdr:spPr>
        <a:xfrm>
          <a:off x="5057775" y="67932300"/>
          <a:ext cx="1028700" cy="209550"/>
        </a:xfrm>
        <a:prstGeom prst="borderCallout1">
          <a:avLst>
            <a:gd name="adj1" fmla="val -137500"/>
            <a:gd name="adj2" fmla="val -209092"/>
            <a:gd name="adj3" fmla="val 4546"/>
            <a:gd name="adj4" fmla="val -143750"/>
            <a:gd name="adj5" fmla="val -231819"/>
            <a:gd name="adj6" fmla="val -135416"/>
            <a:gd name="adj7" fmla="val -20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крышка</a:t>
          </a:r>
        </a:p>
      </xdr:txBody>
    </xdr:sp>
    <xdr:clientData/>
  </xdr:twoCellAnchor>
  <xdr:twoCellAnchor>
    <xdr:from>
      <xdr:col>2</xdr:col>
      <xdr:colOff>400050</xdr:colOff>
      <xdr:row>384</xdr:row>
      <xdr:rowOff>66675</xdr:rowOff>
    </xdr:from>
    <xdr:to>
      <xdr:col>6</xdr:col>
      <xdr:colOff>571500</xdr:colOff>
      <xdr:row>386</xdr:row>
      <xdr:rowOff>19050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771650" y="64227075"/>
          <a:ext cx="2914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ТЕПЛОВАЯ  КАМЕРА</a:t>
          </a:r>
        </a:p>
      </xdr:txBody>
    </xdr:sp>
    <xdr:clientData/>
  </xdr:twoCellAnchor>
  <xdr:twoCellAnchor>
    <xdr:from>
      <xdr:col>1</xdr:col>
      <xdr:colOff>19050</xdr:colOff>
      <xdr:row>99</xdr:row>
      <xdr:rowOff>28575</xdr:rowOff>
    </xdr:from>
    <xdr:to>
      <xdr:col>8</xdr:col>
      <xdr:colOff>666750</xdr:colOff>
      <xdr:row>121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04850" y="16544925"/>
          <a:ext cx="5448300" cy="35909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0</xdr:row>
      <xdr:rowOff>28575</xdr:rowOff>
    </xdr:from>
    <xdr:to>
      <xdr:col>10</xdr:col>
      <xdr:colOff>666750</xdr:colOff>
      <xdr:row>60</xdr:row>
      <xdr:rowOff>133350</xdr:rowOff>
    </xdr:to>
    <xdr:sp>
      <xdr:nvSpPr>
        <xdr:cNvPr id="66" name="Rectangle 66"/>
        <xdr:cNvSpPr>
          <a:spLocks/>
        </xdr:cNvSpPr>
      </xdr:nvSpPr>
      <xdr:spPr>
        <a:xfrm>
          <a:off x="6877050" y="28575"/>
          <a:ext cx="647700" cy="101155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58</xdr:row>
      <xdr:rowOff>0</xdr:rowOff>
    </xdr:from>
    <xdr:to>
      <xdr:col>10</xdr:col>
      <xdr:colOff>485775</xdr:colOff>
      <xdr:row>59</xdr:row>
      <xdr:rowOff>66675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6991350" y="9686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1</a:t>
          </a:r>
        </a:p>
      </xdr:txBody>
    </xdr:sp>
    <xdr:clientData/>
  </xdr:twoCellAnchor>
  <xdr:twoCellAnchor>
    <xdr:from>
      <xdr:col>10</xdr:col>
      <xdr:colOff>161925</xdr:colOff>
      <xdr:row>2</xdr:row>
      <xdr:rowOff>19050</xdr:rowOff>
    </xdr:from>
    <xdr:to>
      <xdr:col>10</xdr:col>
      <xdr:colOff>504825</xdr:colOff>
      <xdr:row>35</xdr:row>
      <xdr:rowOff>123825</xdr:rowOff>
    </xdr:to>
    <xdr:sp>
      <xdr:nvSpPr>
        <xdr:cNvPr id="68" name="AutoShape 68"/>
        <xdr:cNvSpPr>
          <a:spLocks/>
        </xdr:cNvSpPr>
      </xdr:nvSpPr>
      <xdr:spPr>
        <a:xfrm rot="16200000">
          <a:off x="7019925" y="409575"/>
          <a:ext cx="342900" cy="5648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 editAs="oneCell">
    <xdr:from>
      <xdr:col>1</xdr:col>
      <xdr:colOff>47625</xdr:colOff>
      <xdr:row>495</xdr:row>
      <xdr:rowOff>133350</xdr:rowOff>
    </xdr:from>
    <xdr:to>
      <xdr:col>8</xdr:col>
      <xdr:colOff>666750</xdr:colOff>
      <xdr:row>518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82267425"/>
          <a:ext cx="54292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399</xdr:row>
      <xdr:rowOff>142875</xdr:rowOff>
    </xdr:from>
    <xdr:to>
      <xdr:col>5</xdr:col>
      <xdr:colOff>66675</xdr:colOff>
      <xdr:row>410</xdr:row>
      <xdr:rowOff>104775</xdr:rowOff>
    </xdr:to>
    <xdr:sp>
      <xdr:nvSpPr>
        <xdr:cNvPr id="70" name="Rectangle 70"/>
        <xdr:cNvSpPr>
          <a:spLocks/>
        </xdr:cNvSpPr>
      </xdr:nvSpPr>
      <xdr:spPr>
        <a:xfrm>
          <a:off x="1466850" y="66732150"/>
          <a:ext cx="202882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410</xdr:row>
      <xdr:rowOff>9525</xdr:rowOff>
    </xdr:from>
    <xdr:to>
      <xdr:col>8</xdr:col>
      <xdr:colOff>619125</xdr:colOff>
      <xdr:row>411</xdr:row>
      <xdr:rowOff>57150</xdr:rowOff>
    </xdr:to>
    <xdr:sp>
      <xdr:nvSpPr>
        <xdr:cNvPr id="71" name="AutoShape 71"/>
        <xdr:cNvSpPr>
          <a:spLocks/>
        </xdr:cNvSpPr>
      </xdr:nvSpPr>
      <xdr:spPr>
        <a:xfrm>
          <a:off x="5076825" y="68379975"/>
          <a:ext cx="1028700" cy="209550"/>
        </a:xfrm>
        <a:prstGeom prst="borderCallout1">
          <a:avLst>
            <a:gd name="adj1" fmla="val -234375"/>
            <a:gd name="adj2" fmla="val -231819"/>
            <a:gd name="adj3" fmla="val 4546"/>
            <a:gd name="adj4" fmla="val -129166"/>
            <a:gd name="adj5" fmla="val -372726"/>
            <a:gd name="adj6" fmla="val -120833"/>
            <a:gd name="adj7" fmla="val -3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изоляция</a:t>
          </a:r>
        </a:p>
      </xdr:txBody>
    </xdr:sp>
    <xdr:clientData/>
  </xdr:twoCellAnchor>
  <xdr:twoCellAnchor>
    <xdr:from>
      <xdr:col>4</xdr:col>
      <xdr:colOff>657225</xdr:colOff>
      <xdr:row>457</xdr:row>
      <xdr:rowOff>47625</xdr:rowOff>
    </xdr:from>
    <xdr:to>
      <xdr:col>6</xdr:col>
      <xdr:colOff>581025</xdr:colOff>
      <xdr:row>481</xdr:row>
      <xdr:rowOff>9525</xdr:rowOff>
    </xdr:to>
    <xdr:sp>
      <xdr:nvSpPr>
        <xdr:cNvPr id="72" name="Rectangle 102"/>
        <xdr:cNvSpPr>
          <a:spLocks/>
        </xdr:cNvSpPr>
      </xdr:nvSpPr>
      <xdr:spPr>
        <a:xfrm>
          <a:off x="3400425" y="76028550"/>
          <a:ext cx="1295400" cy="38481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438</xdr:row>
      <xdr:rowOff>95250</xdr:rowOff>
    </xdr:from>
    <xdr:to>
      <xdr:col>10</xdr:col>
      <xdr:colOff>390525</xdr:colOff>
      <xdr:row>469</xdr:row>
      <xdr:rowOff>57150</xdr:rowOff>
    </xdr:to>
    <xdr:sp>
      <xdr:nvSpPr>
        <xdr:cNvPr id="73" name="Rectangle 103"/>
        <xdr:cNvSpPr>
          <a:spLocks/>
        </xdr:cNvSpPr>
      </xdr:nvSpPr>
      <xdr:spPr>
        <a:xfrm>
          <a:off x="2152650" y="72999600"/>
          <a:ext cx="5095875" cy="498157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434</xdr:row>
      <xdr:rowOff>85725</xdr:rowOff>
    </xdr:from>
    <xdr:to>
      <xdr:col>5</xdr:col>
      <xdr:colOff>581025</xdr:colOff>
      <xdr:row>465</xdr:row>
      <xdr:rowOff>47625</xdr:rowOff>
    </xdr:to>
    <xdr:sp>
      <xdr:nvSpPr>
        <xdr:cNvPr id="74" name="Rectangle 104"/>
        <xdr:cNvSpPr>
          <a:spLocks/>
        </xdr:cNvSpPr>
      </xdr:nvSpPr>
      <xdr:spPr>
        <a:xfrm>
          <a:off x="2771775" y="72342375"/>
          <a:ext cx="1238250" cy="498157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95250</xdr:colOff>
      <xdr:row>446</xdr:row>
      <xdr:rowOff>9525</xdr:rowOff>
    </xdr:from>
    <xdr:to>
      <xdr:col>7</xdr:col>
      <xdr:colOff>619125</xdr:colOff>
      <xdr:row>473</xdr:row>
      <xdr:rowOff>47625</xdr:rowOff>
    </xdr:to>
    <xdr:sp>
      <xdr:nvSpPr>
        <xdr:cNvPr id="75" name="Rectangle 105"/>
        <xdr:cNvSpPr>
          <a:spLocks/>
        </xdr:cNvSpPr>
      </xdr:nvSpPr>
      <xdr:spPr>
        <a:xfrm>
          <a:off x="4210050" y="74209275"/>
          <a:ext cx="1209675" cy="441007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</xdr:colOff>
      <xdr:row>438</xdr:row>
      <xdr:rowOff>85725</xdr:rowOff>
    </xdr:from>
    <xdr:to>
      <xdr:col>8</xdr:col>
      <xdr:colOff>457200</xdr:colOff>
      <xdr:row>469</xdr:row>
      <xdr:rowOff>47625</xdr:rowOff>
    </xdr:to>
    <xdr:sp>
      <xdr:nvSpPr>
        <xdr:cNvPr id="76" name="Rectangle 106"/>
        <xdr:cNvSpPr>
          <a:spLocks/>
        </xdr:cNvSpPr>
      </xdr:nvSpPr>
      <xdr:spPr>
        <a:xfrm>
          <a:off x="857250" y="72990075"/>
          <a:ext cx="5086350" cy="4981575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257175</xdr:colOff>
      <xdr:row>451</xdr:row>
      <xdr:rowOff>57150</xdr:rowOff>
    </xdr:from>
    <xdr:to>
      <xdr:col>5</xdr:col>
      <xdr:colOff>390525</xdr:colOff>
      <xdr:row>466</xdr:row>
      <xdr:rowOff>104775</xdr:rowOff>
    </xdr:to>
    <xdr:sp>
      <xdr:nvSpPr>
        <xdr:cNvPr id="77" name="Rectangle 107"/>
        <xdr:cNvSpPr>
          <a:spLocks/>
        </xdr:cNvSpPr>
      </xdr:nvSpPr>
      <xdr:spPr>
        <a:xfrm>
          <a:off x="3000375" y="75066525"/>
          <a:ext cx="819150" cy="24765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590550</xdr:colOff>
      <xdr:row>453</xdr:row>
      <xdr:rowOff>47625</xdr:rowOff>
    </xdr:from>
    <xdr:to>
      <xdr:col>6</xdr:col>
      <xdr:colOff>28575</xdr:colOff>
      <xdr:row>457</xdr:row>
      <xdr:rowOff>123825</xdr:rowOff>
    </xdr:to>
    <xdr:sp>
      <xdr:nvSpPr>
        <xdr:cNvPr id="78" name="Rectangle 108"/>
        <xdr:cNvSpPr>
          <a:spLocks/>
        </xdr:cNvSpPr>
      </xdr:nvSpPr>
      <xdr:spPr>
        <a:xfrm>
          <a:off x="3333750" y="75380850"/>
          <a:ext cx="809625" cy="7239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581025</xdr:colOff>
      <xdr:row>464</xdr:row>
      <xdr:rowOff>19050</xdr:rowOff>
    </xdr:from>
    <xdr:to>
      <xdr:col>6</xdr:col>
      <xdr:colOff>19050</xdr:colOff>
      <xdr:row>468</xdr:row>
      <xdr:rowOff>95250</xdr:rowOff>
    </xdr:to>
    <xdr:sp>
      <xdr:nvSpPr>
        <xdr:cNvPr id="79" name="Rectangle 109"/>
        <xdr:cNvSpPr>
          <a:spLocks/>
        </xdr:cNvSpPr>
      </xdr:nvSpPr>
      <xdr:spPr>
        <a:xfrm>
          <a:off x="3324225" y="77133450"/>
          <a:ext cx="809625" cy="7239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454</xdr:row>
      <xdr:rowOff>133350</xdr:rowOff>
    </xdr:from>
    <xdr:to>
      <xdr:col>5</xdr:col>
      <xdr:colOff>428625</xdr:colOff>
      <xdr:row>464</xdr:row>
      <xdr:rowOff>9525</xdr:rowOff>
    </xdr:to>
    <xdr:sp>
      <xdr:nvSpPr>
        <xdr:cNvPr id="80" name="Rectangle 110"/>
        <xdr:cNvSpPr>
          <a:spLocks/>
        </xdr:cNvSpPr>
      </xdr:nvSpPr>
      <xdr:spPr>
        <a:xfrm>
          <a:off x="2409825" y="75628500"/>
          <a:ext cx="1447800" cy="1495425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C0C0C0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371475</xdr:colOff>
      <xdr:row>454</xdr:row>
      <xdr:rowOff>114300</xdr:rowOff>
    </xdr:from>
    <xdr:to>
      <xdr:col>5</xdr:col>
      <xdr:colOff>333375</xdr:colOff>
      <xdr:row>463</xdr:row>
      <xdr:rowOff>152400</xdr:rowOff>
    </xdr:to>
    <xdr:sp>
      <xdr:nvSpPr>
        <xdr:cNvPr id="81" name="Rectangle 111"/>
        <xdr:cNvSpPr>
          <a:spLocks/>
        </xdr:cNvSpPr>
      </xdr:nvSpPr>
      <xdr:spPr>
        <a:xfrm>
          <a:off x="2428875" y="75609450"/>
          <a:ext cx="1333500" cy="149542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451</xdr:row>
      <xdr:rowOff>57150</xdr:rowOff>
    </xdr:from>
    <xdr:to>
      <xdr:col>4</xdr:col>
      <xdr:colOff>219075</xdr:colOff>
      <xdr:row>466</xdr:row>
      <xdr:rowOff>104775</xdr:rowOff>
    </xdr:to>
    <xdr:sp>
      <xdr:nvSpPr>
        <xdr:cNvPr id="82" name="Rectangle 112"/>
        <xdr:cNvSpPr>
          <a:spLocks/>
        </xdr:cNvSpPr>
      </xdr:nvSpPr>
      <xdr:spPr>
        <a:xfrm>
          <a:off x="2143125" y="75066525"/>
          <a:ext cx="819150" cy="24765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453</xdr:row>
      <xdr:rowOff>47625</xdr:rowOff>
    </xdr:from>
    <xdr:to>
      <xdr:col>4</xdr:col>
      <xdr:colOff>561975</xdr:colOff>
      <xdr:row>457</xdr:row>
      <xdr:rowOff>123825</xdr:rowOff>
    </xdr:to>
    <xdr:sp>
      <xdr:nvSpPr>
        <xdr:cNvPr id="83" name="Rectangle 113"/>
        <xdr:cNvSpPr>
          <a:spLocks/>
        </xdr:cNvSpPr>
      </xdr:nvSpPr>
      <xdr:spPr>
        <a:xfrm>
          <a:off x="2486025" y="75380850"/>
          <a:ext cx="819150" cy="7239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464</xdr:row>
      <xdr:rowOff>19050</xdr:rowOff>
    </xdr:from>
    <xdr:to>
      <xdr:col>4</xdr:col>
      <xdr:colOff>561975</xdr:colOff>
      <xdr:row>468</xdr:row>
      <xdr:rowOff>95250</xdr:rowOff>
    </xdr:to>
    <xdr:sp>
      <xdr:nvSpPr>
        <xdr:cNvPr id="84" name="Rectangle 114"/>
        <xdr:cNvSpPr>
          <a:spLocks/>
        </xdr:cNvSpPr>
      </xdr:nvSpPr>
      <xdr:spPr>
        <a:xfrm>
          <a:off x="2486025" y="77133450"/>
          <a:ext cx="819150" cy="7239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114300</xdr:colOff>
      <xdr:row>454</xdr:row>
      <xdr:rowOff>133350</xdr:rowOff>
    </xdr:from>
    <xdr:to>
      <xdr:col>4</xdr:col>
      <xdr:colOff>190500</xdr:colOff>
      <xdr:row>464</xdr:row>
      <xdr:rowOff>9525</xdr:rowOff>
    </xdr:to>
    <xdr:sp>
      <xdr:nvSpPr>
        <xdr:cNvPr id="85" name="Rectangle 115"/>
        <xdr:cNvSpPr>
          <a:spLocks/>
        </xdr:cNvSpPr>
      </xdr:nvSpPr>
      <xdr:spPr>
        <a:xfrm>
          <a:off x="1485900" y="75628500"/>
          <a:ext cx="1447800" cy="1495425"/>
        </a:xfrm>
        <a:prstGeom prst="rect">
          <a:avLst/>
        </a:prstGeom>
        <a:gradFill rotWithShape="1">
          <a:gsLst>
            <a:gs pos="0">
              <a:srgbClr val="767676"/>
            </a:gs>
            <a:gs pos="50000">
              <a:srgbClr val="C0C0C0"/>
            </a:gs>
            <a:gs pos="100000">
              <a:srgbClr val="76767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451</xdr:row>
      <xdr:rowOff>57150</xdr:rowOff>
    </xdr:from>
    <xdr:to>
      <xdr:col>3</xdr:col>
      <xdr:colOff>47625</xdr:colOff>
      <xdr:row>466</xdr:row>
      <xdr:rowOff>104775</xdr:rowOff>
    </xdr:to>
    <xdr:sp>
      <xdr:nvSpPr>
        <xdr:cNvPr id="86" name="Rectangle 116"/>
        <xdr:cNvSpPr>
          <a:spLocks/>
        </xdr:cNvSpPr>
      </xdr:nvSpPr>
      <xdr:spPr>
        <a:xfrm>
          <a:off x="1285875" y="75066525"/>
          <a:ext cx="819150" cy="24765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</xdr:colOff>
      <xdr:row>453</xdr:row>
      <xdr:rowOff>47625</xdr:rowOff>
    </xdr:from>
    <xdr:to>
      <xdr:col>3</xdr:col>
      <xdr:colOff>390525</xdr:colOff>
      <xdr:row>457</xdr:row>
      <xdr:rowOff>123825</xdr:rowOff>
    </xdr:to>
    <xdr:sp>
      <xdr:nvSpPr>
        <xdr:cNvPr id="87" name="Rectangle 117"/>
        <xdr:cNvSpPr>
          <a:spLocks/>
        </xdr:cNvSpPr>
      </xdr:nvSpPr>
      <xdr:spPr>
        <a:xfrm>
          <a:off x="1628775" y="75380850"/>
          <a:ext cx="819150" cy="7239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</xdr:colOff>
      <xdr:row>464</xdr:row>
      <xdr:rowOff>19050</xdr:rowOff>
    </xdr:from>
    <xdr:to>
      <xdr:col>3</xdr:col>
      <xdr:colOff>390525</xdr:colOff>
      <xdr:row>468</xdr:row>
      <xdr:rowOff>95250</xdr:rowOff>
    </xdr:to>
    <xdr:sp>
      <xdr:nvSpPr>
        <xdr:cNvPr id="88" name="Rectangle 118"/>
        <xdr:cNvSpPr>
          <a:spLocks/>
        </xdr:cNvSpPr>
      </xdr:nvSpPr>
      <xdr:spPr>
        <a:xfrm>
          <a:off x="1628775" y="77133450"/>
          <a:ext cx="819150" cy="7239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461</xdr:row>
      <xdr:rowOff>0</xdr:rowOff>
    </xdr:from>
    <xdr:to>
      <xdr:col>5</xdr:col>
      <xdr:colOff>342900</xdr:colOff>
      <xdr:row>469</xdr:row>
      <xdr:rowOff>152400</xdr:rowOff>
    </xdr:to>
    <xdr:sp>
      <xdr:nvSpPr>
        <xdr:cNvPr id="89" name="Rectangle 119"/>
        <xdr:cNvSpPr>
          <a:spLocks/>
        </xdr:cNvSpPr>
      </xdr:nvSpPr>
      <xdr:spPr>
        <a:xfrm>
          <a:off x="3667125" y="76628625"/>
          <a:ext cx="104775" cy="1447800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461</xdr:row>
      <xdr:rowOff>9525</xdr:rowOff>
    </xdr:from>
    <xdr:to>
      <xdr:col>4</xdr:col>
      <xdr:colOff>152400</xdr:colOff>
      <xdr:row>470</xdr:row>
      <xdr:rowOff>0</xdr:rowOff>
    </xdr:to>
    <xdr:sp>
      <xdr:nvSpPr>
        <xdr:cNvPr id="90" name="Rectangle 120"/>
        <xdr:cNvSpPr>
          <a:spLocks/>
        </xdr:cNvSpPr>
      </xdr:nvSpPr>
      <xdr:spPr>
        <a:xfrm>
          <a:off x="2790825" y="76638150"/>
          <a:ext cx="104775" cy="1447800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542925</xdr:colOff>
      <xdr:row>461</xdr:row>
      <xdr:rowOff>0</xdr:rowOff>
    </xdr:from>
    <xdr:to>
      <xdr:col>2</xdr:col>
      <xdr:colOff>657225</xdr:colOff>
      <xdr:row>469</xdr:row>
      <xdr:rowOff>152400</xdr:rowOff>
    </xdr:to>
    <xdr:sp>
      <xdr:nvSpPr>
        <xdr:cNvPr id="91" name="Rectangle 121"/>
        <xdr:cNvSpPr>
          <a:spLocks/>
        </xdr:cNvSpPr>
      </xdr:nvSpPr>
      <xdr:spPr>
        <a:xfrm>
          <a:off x="1914525" y="76628625"/>
          <a:ext cx="104775" cy="1447800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514350</xdr:colOff>
      <xdr:row>460</xdr:row>
      <xdr:rowOff>38100</xdr:rowOff>
    </xdr:from>
    <xdr:to>
      <xdr:col>2</xdr:col>
      <xdr:colOff>676275</xdr:colOff>
      <xdr:row>461</xdr:row>
      <xdr:rowOff>28575</xdr:rowOff>
    </xdr:to>
    <xdr:sp>
      <xdr:nvSpPr>
        <xdr:cNvPr id="92" name="AutoShape 122"/>
        <xdr:cNvSpPr>
          <a:spLocks/>
        </xdr:cNvSpPr>
      </xdr:nvSpPr>
      <xdr:spPr>
        <a:xfrm>
          <a:off x="1885950" y="7650480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257175</xdr:colOff>
      <xdr:row>463</xdr:row>
      <xdr:rowOff>47625</xdr:rowOff>
    </xdr:from>
    <xdr:to>
      <xdr:col>3</xdr:col>
      <xdr:colOff>361950</xdr:colOff>
      <xdr:row>469</xdr:row>
      <xdr:rowOff>152400</xdr:rowOff>
    </xdr:to>
    <xdr:sp>
      <xdr:nvSpPr>
        <xdr:cNvPr id="93" name="Rectangle 123"/>
        <xdr:cNvSpPr>
          <a:spLocks/>
        </xdr:cNvSpPr>
      </xdr:nvSpPr>
      <xdr:spPr>
        <a:xfrm>
          <a:off x="2314575" y="77000100"/>
          <a:ext cx="104775" cy="107632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463</xdr:row>
      <xdr:rowOff>66675</xdr:rowOff>
    </xdr:from>
    <xdr:to>
      <xdr:col>4</xdr:col>
      <xdr:colOff>523875</xdr:colOff>
      <xdr:row>470</xdr:row>
      <xdr:rowOff>9525</xdr:rowOff>
    </xdr:to>
    <xdr:sp>
      <xdr:nvSpPr>
        <xdr:cNvPr id="94" name="Rectangle 124"/>
        <xdr:cNvSpPr>
          <a:spLocks/>
        </xdr:cNvSpPr>
      </xdr:nvSpPr>
      <xdr:spPr>
        <a:xfrm>
          <a:off x="3162300" y="77019150"/>
          <a:ext cx="104775" cy="107632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590550</xdr:colOff>
      <xdr:row>463</xdr:row>
      <xdr:rowOff>47625</xdr:rowOff>
    </xdr:from>
    <xdr:to>
      <xdr:col>6</xdr:col>
      <xdr:colOff>9525</xdr:colOff>
      <xdr:row>469</xdr:row>
      <xdr:rowOff>152400</xdr:rowOff>
    </xdr:to>
    <xdr:sp>
      <xdr:nvSpPr>
        <xdr:cNvPr id="95" name="Rectangle 125"/>
        <xdr:cNvSpPr>
          <a:spLocks/>
        </xdr:cNvSpPr>
      </xdr:nvSpPr>
      <xdr:spPr>
        <a:xfrm>
          <a:off x="4019550" y="77000100"/>
          <a:ext cx="104775" cy="107632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200025</xdr:colOff>
      <xdr:row>462</xdr:row>
      <xdr:rowOff>57150</xdr:rowOff>
    </xdr:from>
    <xdr:to>
      <xdr:col>3</xdr:col>
      <xdr:colOff>361950</xdr:colOff>
      <xdr:row>463</xdr:row>
      <xdr:rowOff>47625</xdr:rowOff>
    </xdr:to>
    <xdr:sp>
      <xdr:nvSpPr>
        <xdr:cNvPr id="96" name="AutoShape 126"/>
        <xdr:cNvSpPr>
          <a:spLocks/>
        </xdr:cNvSpPr>
      </xdr:nvSpPr>
      <xdr:spPr>
        <a:xfrm>
          <a:off x="2257425" y="7684770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</xdr:colOff>
      <xdr:row>460</xdr:row>
      <xdr:rowOff>19050</xdr:rowOff>
    </xdr:from>
    <xdr:to>
      <xdr:col>4</xdr:col>
      <xdr:colOff>171450</xdr:colOff>
      <xdr:row>461</xdr:row>
      <xdr:rowOff>9525</xdr:rowOff>
    </xdr:to>
    <xdr:sp>
      <xdr:nvSpPr>
        <xdr:cNvPr id="97" name="AutoShape 127"/>
        <xdr:cNvSpPr>
          <a:spLocks/>
        </xdr:cNvSpPr>
      </xdr:nvSpPr>
      <xdr:spPr>
        <a:xfrm>
          <a:off x="2752725" y="7648575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460</xdr:row>
      <xdr:rowOff>19050</xdr:rowOff>
    </xdr:from>
    <xdr:to>
      <xdr:col>5</xdr:col>
      <xdr:colOff>371475</xdr:colOff>
      <xdr:row>461</xdr:row>
      <xdr:rowOff>9525</xdr:rowOff>
    </xdr:to>
    <xdr:sp>
      <xdr:nvSpPr>
        <xdr:cNvPr id="98" name="AutoShape 128"/>
        <xdr:cNvSpPr>
          <a:spLocks/>
        </xdr:cNvSpPr>
      </xdr:nvSpPr>
      <xdr:spPr>
        <a:xfrm>
          <a:off x="3648075" y="7648575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462</xdr:row>
      <xdr:rowOff>76200</xdr:rowOff>
    </xdr:from>
    <xdr:to>
      <xdr:col>4</xdr:col>
      <xdr:colOff>523875</xdr:colOff>
      <xdr:row>463</xdr:row>
      <xdr:rowOff>66675</xdr:rowOff>
    </xdr:to>
    <xdr:sp>
      <xdr:nvSpPr>
        <xdr:cNvPr id="99" name="AutoShape 129"/>
        <xdr:cNvSpPr>
          <a:spLocks/>
        </xdr:cNvSpPr>
      </xdr:nvSpPr>
      <xdr:spPr>
        <a:xfrm>
          <a:off x="3105150" y="7686675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533400</xdr:colOff>
      <xdr:row>462</xdr:row>
      <xdr:rowOff>57150</xdr:rowOff>
    </xdr:from>
    <xdr:to>
      <xdr:col>6</xdr:col>
      <xdr:colOff>9525</xdr:colOff>
      <xdr:row>463</xdr:row>
      <xdr:rowOff>47625</xdr:rowOff>
    </xdr:to>
    <xdr:sp>
      <xdr:nvSpPr>
        <xdr:cNvPr id="100" name="AutoShape 130"/>
        <xdr:cNvSpPr>
          <a:spLocks/>
        </xdr:cNvSpPr>
      </xdr:nvSpPr>
      <xdr:spPr>
        <a:xfrm>
          <a:off x="3962400" y="76847700"/>
          <a:ext cx="161925" cy="152400"/>
        </a:xfrm>
        <a:prstGeom prst="don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457</xdr:row>
      <xdr:rowOff>114300</xdr:rowOff>
    </xdr:from>
    <xdr:to>
      <xdr:col>2</xdr:col>
      <xdr:colOff>666750</xdr:colOff>
      <xdr:row>457</xdr:row>
      <xdr:rowOff>114300</xdr:rowOff>
    </xdr:to>
    <xdr:sp>
      <xdr:nvSpPr>
        <xdr:cNvPr id="101" name="Line 131"/>
        <xdr:cNvSpPr>
          <a:spLocks/>
        </xdr:cNvSpPr>
      </xdr:nvSpPr>
      <xdr:spPr>
        <a:xfrm flipV="1">
          <a:off x="1647825" y="76095225"/>
          <a:ext cx="390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438150</xdr:colOff>
      <xdr:row>457</xdr:row>
      <xdr:rowOff>114300</xdr:rowOff>
    </xdr:from>
    <xdr:to>
      <xdr:col>4</xdr:col>
      <xdr:colOff>142875</xdr:colOff>
      <xdr:row>457</xdr:row>
      <xdr:rowOff>114300</xdr:rowOff>
    </xdr:to>
    <xdr:sp>
      <xdr:nvSpPr>
        <xdr:cNvPr id="102" name="Line 132"/>
        <xdr:cNvSpPr>
          <a:spLocks/>
        </xdr:cNvSpPr>
      </xdr:nvSpPr>
      <xdr:spPr>
        <a:xfrm flipV="1">
          <a:off x="2495550" y="76095225"/>
          <a:ext cx="3905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457</xdr:row>
      <xdr:rowOff>123825</xdr:rowOff>
    </xdr:from>
    <xdr:to>
      <xdr:col>5</xdr:col>
      <xdr:colOff>352425</xdr:colOff>
      <xdr:row>457</xdr:row>
      <xdr:rowOff>123825</xdr:rowOff>
    </xdr:to>
    <xdr:sp>
      <xdr:nvSpPr>
        <xdr:cNvPr id="103" name="Line 133"/>
        <xdr:cNvSpPr>
          <a:spLocks/>
        </xdr:cNvSpPr>
      </xdr:nvSpPr>
      <xdr:spPr>
        <a:xfrm flipV="1">
          <a:off x="3400425" y="76104750"/>
          <a:ext cx="381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428625</xdr:colOff>
      <xdr:row>478</xdr:row>
      <xdr:rowOff>47625</xdr:rowOff>
    </xdr:from>
    <xdr:to>
      <xdr:col>8</xdr:col>
      <xdr:colOff>447675</xdr:colOff>
      <xdr:row>484</xdr:row>
      <xdr:rowOff>9525</xdr:rowOff>
    </xdr:to>
    <xdr:sp>
      <xdr:nvSpPr>
        <xdr:cNvPr id="104" name="Rectangle 134"/>
        <xdr:cNvSpPr>
          <a:spLocks/>
        </xdr:cNvSpPr>
      </xdr:nvSpPr>
      <xdr:spPr>
        <a:xfrm>
          <a:off x="5229225" y="79428975"/>
          <a:ext cx="7048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478</xdr:row>
      <xdr:rowOff>38100</xdr:rowOff>
    </xdr:from>
    <xdr:to>
      <xdr:col>7</xdr:col>
      <xdr:colOff>352425</xdr:colOff>
      <xdr:row>484</xdr:row>
      <xdr:rowOff>9525</xdr:rowOff>
    </xdr:to>
    <xdr:sp>
      <xdr:nvSpPr>
        <xdr:cNvPr id="105" name="Rectangle 135"/>
        <xdr:cNvSpPr>
          <a:spLocks/>
        </xdr:cNvSpPr>
      </xdr:nvSpPr>
      <xdr:spPr>
        <a:xfrm>
          <a:off x="4476750" y="79419450"/>
          <a:ext cx="67627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478</xdr:row>
      <xdr:rowOff>47625</xdr:rowOff>
    </xdr:from>
    <xdr:to>
      <xdr:col>6</xdr:col>
      <xdr:colOff>285750</xdr:colOff>
      <xdr:row>484</xdr:row>
      <xdr:rowOff>0</xdr:rowOff>
    </xdr:to>
    <xdr:sp>
      <xdr:nvSpPr>
        <xdr:cNvPr id="106" name="Rectangle 136"/>
        <xdr:cNvSpPr>
          <a:spLocks/>
        </xdr:cNvSpPr>
      </xdr:nvSpPr>
      <xdr:spPr>
        <a:xfrm>
          <a:off x="3714750" y="79428975"/>
          <a:ext cx="6858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171450</xdr:colOff>
      <xdr:row>478</xdr:row>
      <xdr:rowOff>47625</xdr:rowOff>
    </xdr:from>
    <xdr:to>
      <xdr:col>5</xdr:col>
      <xdr:colOff>190500</xdr:colOff>
      <xdr:row>483</xdr:row>
      <xdr:rowOff>142875</xdr:rowOff>
    </xdr:to>
    <xdr:sp>
      <xdr:nvSpPr>
        <xdr:cNvPr id="107" name="Rectangle 137"/>
        <xdr:cNvSpPr>
          <a:spLocks/>
        </xdr:cNvSpPr>
      </xdr:nvSpPr>
      <xdr:spPr>
        <a:xfrm>
          <a:off x="2914650" y="79428975"/>
          <a:ext cx="7048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476</xdr:row>
      <xdr:rowOff>114300</xdr:rowOff>
    </xdr:from>
    <xdr:to>
      <xdr:col>4</xdr:col>
      <xdr:colOff>352425</xdr:colOff>
      <xdr:row>477</xdr:row>
      <xdr:rowOff>133350</xdr:rowOff>
    </xdr:to>
    <xdr:sp>
      <xdr:nvSpPr>
        <xdr:cNvPr id="108" name="Rectangle 139"/>
        <xdr:cNvSpPr>
          <a:spLocks/>
        </xdr:cNvSpPr>
      </xdr:nvSpPr>
      <xdr:spPr>
        <a:xfrm>
          <a:off x="2990850" y="79171800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447675</xdr:colOff>
      <xdr:row>476</xdr:row>
      <xdr:rowOff>114300</xdr:rowOff>
    </xdr:from>
    <xdr:to>
      <xdr:col>7</xdr:col>
      <xdr:colOff>561975</xdr:colOff>
      <xdr:row>477</xdr:row>
      <xdr:rowOff>133350</xdr:rowOff>
    </xdr:to>
    <xdr:sp>
      <xdr:nvSpPr>
        <xdr:cNvPr id="109" name="Rectangle 142"/>
        <xdr:cNvSpPr>
          <a:spLocks/>
        </xdr:cNvSpPr>
      </xdr:nvSpPr>
      <xdr:spPr>
        <a:xfrm>
          <a:off x="5248275" y="79171800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478</xdr:row>
      <xdr:rowOff>133350</xdr:rowOff>
    </xdr:from>
    <xdr:to>
      <xdr:col>5</xdr:col>
      <xdr:colOff>142875</xdr:colOff>
      <xdr:row>480</xdr:row>
      <xdr:rowOff>114300</xdr:rowOff>
    </xdr:to>
    <xdr:sp>
      <xdr:nvSpPr>
        <xdr:cNvPr id="110" name="Rectangle 144"/>
        <xdr:cNvSpPr>
          <a:spLocks/>
        </xdr:cNvSpPr>
      </xdr:nvSpPr>
      <xdr:spPr>
        <a:xfrm>
          <a:off x="3019425" y="79514700"/>
          <a:ext cx="5524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478</xdr:row>
      <xdr:rowOff>114300</xdr:rowOff>
    </xdr:from>
    <xdr:to>
      <xdr:col>6</xdr:col>
      <xdr:colOff>238125</xdr:colOff>
      <xdr:row>480</xdr:row>
      <xdr:rowOff>85725</xdr:rowOff>
    </xdr:to>
    <xdr:sp>
      <xdr:nvSpPr>
        <xdr:cNvPr id="111" name="Rectangle 145"/>
        <xdr:cNvSpPr>
          <a:spLocks/>
        </xdr:cNvSpPr>
      </xdr:nvSpPr>
      <xdr:spPr>
        <a:xfrm>
          <a:off x="3819525" y="79495650"/>
          <a:ext cx="533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419100</xdr:colOff>
      <xdr:row>478</xdr:row>
      <xdr:rowOff>104775</xdr:rowOff>
    </xdr:from>
    <xdr:to>
      <xdr:col>7</xdr:col>
      <xdr:colOff>304800</xdr:colOff>
      <xdr:row>480</xdr:row>
      <xdr:rowOff>76200</xdr:rowOff>
    </xdr:to>
    <xdr:sp>
      <xdr:nvSpPr>
        <xdr:cNvPr id="112" name="Rectangle 146"/>
        <xdr:cNvSpPr>
          <a:spLocks/>
        </xdr:cNvSpPr>
      </xdr:nvSpPr>
      <xdr:spPr>
        <a:xfrm>
          <a:off x="4533900" y="79486125"/>
          <a:ext cx="571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478</xdr:row>
      <xdr:rowOff>104775</xdr:rowOff>
    </xdr:from>
    <xdr:to>
      <xdr:col>8</xdr:col>
      <xdr:colOff>390525</xdr:colOff>
      <xdr:row>480</xdr:row>
      <xdr:rowOff>95250</xdr:rowOff>
    </xdr:to>
    <xdr:sp>
      <xdr:nvSpPr>
        <xdr:cNvPr id="113" name="Rectangle 147"/>
        <xdr:cNvSpPr>
          <a:spLocks/>
        </xdr:cNvSpPr>
      </xdr:nvSpPr>
      <xdr:spPr>
        <a:xfrm>
          <a:off x="5314950" y="79486125"/>
          <a:ext cx="5619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323850</xdr:colOff>
      <xdr:row>478</xdr:row>
      <xdr:rowOff>152400</xdr:rowOff>
    </xdr:from>
    <xdr:to>
      <xdr:col>5</xdr:col>
      <xdr:colOff>114300</xdr:colOff>
      <xdr:row>480</xdr:row>
      <xdr:rowOff>85725</xdr:rowOff>
    </xdr:to>
    <xdr:sp>
      <xdr:nvSpPr>
        <xdr:cNvPr id="114" name="TextBox 149"/>
        <xdr:cNvSpPr txBox="1">
          <a:spLocks noChangeArrowheads="1"/>
        </xdr:cNvSpPr>
      </xdr:nvSpPr>
      <xdr:spPr>
        <a:xfrm>
          <a:off x="3067050" y="79533750"/>
          <a:ext cx="476250" cy="2571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038</a:t>
          </a:r>
        </a:p>
      </xdr:txBody>
    </xdr:sp>
    <xdr:clientData/>
  </xdr:twoCellAnchor>
  <xdr:twoCellAnchor>
    <xdr:from>
      <xdr:col>5</xdr:col>
      <xdr:colOff>409575</xdr:colOff>
      <xdr:row>478</xdr:row>
      <xdr:rowOff>142875</xdr:rowOff>
    </xdr:from>
    <xdr:to>
      <xdr:col>6</xdr:col>
      <xdr:colOff>190500</xdr:colOff>
      <xdr:row>480</xdr:row>
      <xdr:rowOff>66675</xdr:rowOff>
    </xdr:to>
    <xdr:sp>
      <xdr:nvSpPr>
        <xdr:cNvPr id="115" name="TextBox 150"/>
        <xdr:cNvSpPr txBox="1">
          <a:spLocks noChangeArrowheads="1"/>
        </xdr:cNvSpPr>
      </xdr:nvSpPr>
      <xdr:spPr>
        <a:xfrm>
          <a:off x="3838575" y="79524225"/>
          <a:ext cx="466725" cy="2476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055</a:t>
          </a:r>
        </a:p>
      </xdr:txBody>
    </xdr:sp>
    <xdr:clientData/>
  </xdr:twoCellAnchor>
  <xdr:twoCellAnchor>
    <xdr:from>
      <xdr:col>6</xdr:col>
      <xdr:colOff>438150</xdr:colOff>
      <xdr:row>478</xdr:row>
      <xdr:rowOff>133350</xdr:rowOff>
    </xdr:from>
    <xdr:to>
      <xdr:col>7</xdr:col>
      <xdr:colOff>266700</xdr:colOff>
      <xdr:row>480</xdr:row>
      <xdr:rowOff>66675</xdr:rowOff>
    </xdr:to>
    <xdr:sp>
      <xdr:nvSpPr>
        <xdr:cNvPr id="116" name="TextBox 151"/>
        <xdr:cNvSpPr txBox="1">
          <a:spLocks noChangeArrowheads="1"/>
        </xdr:cNvSpPr>
      </xdr:nvSpPr>
      <xdr:spPr>
        <a:xfrm>
          <a:off x="4552950" y="79514700"/>
          <a:ext cx="514350" cy="2571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090</a:t>
          </a:r>
        </a:p>
      </xdr:txBody>
    </xdr:sp>
    <xdr:clientData/>
  </xdr:twoCellAnchor>
  <xdr:twoCellAnchor>
    <xdr:from>
      <xdr:col>7</xdr:col>
      <xdr:colOff>542925</xdr:colOff>
      <xdr:row>478</xdr:row>
      <xdr:rowOff>142875</xdr:rowOff>
    </xdr:from>
    <xdr:to>
      <xdr:col>8</xdr:col>
      <xdr:colOff>342900</xdr:colOff>
      <xdr:row>480</xdr:row>
      <xdr:rowOff>76200</xdr:rowOff>
    </xdr:to>
    <xdr:sp>
      <xdr:nvSpPr>
        <xdr:cNvPr id="117" name="TextBox 152"/>
        <xdr:cNvSpPr txBox="1">
          <a:spLocks noChangeArrowheads="1"/>
        </xdr:cNvSpPr>
      </xdr:nvSpPr>
      <xdr:spPr>
        <a:xfrm>
          <a:off x="5343525" y="79524225"/>
          <a:ext cx="485775" cy="257175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094</a:t>
          </a:r>
        </a:p>
      </xdr:txBody>
    </xdr:sp>
    <xdr:clientData/>
  </xdr:twoCellAnchor>
  <xdr:twoCellAnchor>
    <xdr:from>
      <xdr:col>4</xdr:col>
      <xdr:colOff>542925</xdr:colOff>
      <xdr:row>481</xdr:row>
      <xdr:rowOff>66675</xdr:rowOff>
    </xdr:from>
    <xdr:to>
      <xdr:col>5</xdr:col>
      <xdr:colOff>104775</xdr:colOff>
      <xdr:row>481</xdr:row>
      <xdr:rowOff>152400</xdr:rowOff>
    </xdr:to>
    <xdr:sp>
      <xdr:nvSpPr>
        <xdr:cNvPr id="118" name="Rectangle 154"/>
        <xdr:cNvSpPr>
          <a:spLocks/>
        </xdr:cNvSpPr>
      </xdr:nvSpPr>
      <xdr:spPr>
        <a:xfrm>
          <a:off x="3286125" y="79933800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481</xdr:row>
      <xdr:rowOff>38100</xdr:rowOff>
    </xdr:from>
    <xdr:to>
      <xdr:col>7</xdr:col>
      <xdr:colOff>276225</xdr:colOff>
      <xdr:row>481</xdr:row>
      <xdr:rowOff>123825</xdr:rowOff>
    </xdr:to>
    <xdr:sp>
      <xdr:nvSpPr>
        <xdr:cNvPr id="119" name="Rectangle 155"/>
        <xdr:cNvSpPr>
          <a:spLocks/>
        </xdr:cNvSpPr>
      </xdr:nvSpPr>
      <xdr:spPr>
        <a:xfrm>
          <a:off x="4829175" y="79905225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481</xdr:row>
      <xdr:rowOff>66675</xdr:rowOff>
    </xdr:from>
    <xdr:to>
      <xdr:col>6</xdr:col>
      <xdr:colOff>247650</xdr:colOff>
      <xdr:row>481</xdr:row>
      <xdr:rowOff>152400</xdr:rowOff>
    </xdr:to>
    <xdr:sp>
      <xdr:nvSpPr>
        <xdr:cNvPr id="120" name="Rectangle 156"/>
        <xdr:cNvSpPr>
          <a:spLocks/>
        </xdr:cNvSpPr>
      </xdr:nvSpPr>
      <xdr:spPr>
        <a:xfrm>
          <a:off x="4114800" y="79933800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481</xdr:row>
      <xdr:rowOff>57150</xdr:rowOff>
    </xdr:from>
    <xdr:to>
      <xdr:col>8</xdr:col>
      <xdr:colOff>371475</xdr:colOff>
      <xdr:row>481</xdr:row>
      <xdr:rowOff>142875</xdr:rowOff>
    </xdr:to>
    <xdr:sp>
      <xdr:nvSpPr>
        <xdr:cNvPr id="121" name="Rectangle 157"/>
        <xdr:cNvSpPr>
          <a:spLocks/>
        </xdr:cNvSpPr>
      </xdr:nvSpPr>
      <xdr:spPr>
        <a:xfrm>
          <a:off x="5619750" y="79924275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</xdr:colOff>
      <xdr:row>469</xdr:row>
      <xdr:rowOff>152400</xdr:rowOff>
    </xdr:from>
    <xdr:to>
      <xdr:col>2</xdr:col>
      <xdr:colOff>600075</xdr:colOff>
      <xdr:row>476</xdr:row>
      <xdr:rowOff>123825</xdr:rowOff>
    </xdr:to>
    <xdr:sp>
      <xdr:nvSpPr>
        <xdr:cNvPr id="122" name="Polygon 158"/>
        <xdr:cNvSpPr>
          <a:spLocks/>
        </xdr:cNvSpPr>
      </xdr:nvSpPr>
      <xdr:spPr>
        <a:xfrm>
          <a:off x="1428750" y="78076425"/>
          <a:ext cx="542925" cy="1104900"/>
        </a:xfrm>
        <a:custGeom>
          <a:pathLst>
            <a:path h="111" w="102">
              <a:moveTo>
                <a:pt x="102" y="0"/>
              </a:moveTo>
              <a:cubicBezTo>
                <a:pt x="101" y="13"/>
                <a:pt x="97" y="30"/>
                <a:pt x="85" y="38"/>
              </a:cubicBezTo>
              <a:cubicBezTo>
                <a:pt x="76" y="52"/>
                <a:pt x="53" y="53"/>
                <a:pt x="39" y="54"/>
              </a:cubicBezTo>
              <a:cubicBezTo>
                <a:pt x="33" y="56"/>
                <a:pt x="26" y="56"/>
                <a:pt x="20" y="57"/>
              </a:cubicBezTo>
              <a:cubicBezTo>
                <a:pt x="17" y="58"/>
                <a:pt x="11" y="60"/>
                <a:pt x="11" y="60"/>
              </a:cubicBezTo>
              <a:cubicBezTo>
                <a:pt x="0" y="76"/>
                <a:pt x="1" y="92"/>
                <a:pt x="1" y="111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469</xdr:row>
      <xdr:rowOff>133350</xdr:rowOff>
    </xdr:from>
    <xdr:to>
      <xdr:col>3</xdr:col>
      <xdr:colOff>342900</xdr:colOff>
      <xdr:row>476</xdr:row>
      <xdr:rowOff>133350</xdr:rowOff>
    </xdr:to>
    <xdr:sp>
      <xdr:nvSpPr>
        <xdr:cNvPr id="123" name="Polygon 159"/>
        <xdr:cNvSpPr>
          <a:spLocks/>
        </xdr:cNvSpPr>
      </xdr:nvSpPr>
      <xdr:spPr>
        <a:xfrm>
          <a:off x="2209800" y="78057375"/>
          <a:ext cx="190500" cy="1133475"/>
        </a:xfrm>
        <a:custGeom>
          <a:pathLst>
            <a:path h="111" w="46">
              <a:moveTo>
                <a:pt x="41" y="0"/>
              </a:moveTo>
              <a:cubicBezTo>
                <a:pt x="42" y="11"/>
                <a:pt x="43" y="21"/>
                <a:pt x="45" y="32"/>
              </a:cubicBezTo>
              <a:cubicBezTo>
                <a:pt x="44" y="52"/>
                <a:pt x="46" y="44"/>
                <a:pt x="42" y="56"/>
              </a:cubicBezTo>
              <a:cubicBezTo>
                <a:pt x="41" y="60"/>
                <a:pt x="25" y="65"/>
                <a:pt x="21" y="66"/>
              </a:cubicBezTo>
              <a:cubicBezTo>
                <a:pt x="18" y="67"/>
                <a:pt x="12" y="71"/>
                <a:pt x="12" y="71"/>
              </a:cubicBezTo>
              <a:cubicBezTo>
                <a:pt x="9" y="76"/>
                <a:pt x="4" y="78"/>
                <a:pt x="2" y="84"/>
              </a:cubicBezTo>
              <a:cubicBezTo>
                <a:pt x="1" y="94"/>
                <a:pt x="0" y="99"/>
                <a:pt x="0" y="111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590550</xdr:colOff>
      <xdr:row>469</xdr:row>
      <xdr:rowOff>152400</xdr:rowOff>
    </xdr:from>
    <xdr:to>
      <xdr:col>7</xdr:col>
      <xdr:colOff>514350</xdr:colOff>
      <xdr:row>476</xdr:row>
      <xdr:rowOff>95250</xdr:rowOff>
    </xdr:to>
    <xdr:sp>
      <xdr:nvSpPr>
        <xdr:cNvPr id="124" name="Polygon 161"/>
        <xdr:cNvSpPr>
          <a:spLocks/>
        </xdr:cNvSpPr>
      </xdr:nvSpPr>
      <xdr:spPr>
        <a:xfrm>
          <a:off x="4019550" y="78076425"/>
          <a:ext cx="1295400" cy="1076325"/>
        </a:xfrm>
        <a:custGeom>
          <a:pathLst>
            <a:path h="109" w="71">
              <a:moveTo>
                <a:pt x="4" y="0"/>
              </a:moveTo>
              <a:cubicBezTo>
                <a:pt x="4" y="12"/>
                <a:pt x="4" y="23"/>
                <a:pt x="3" y="35"/>
              </a:cubicBezTo>
              <a:cubicBezTo>
                <a:pt x="0" y="90"/>
                <a:pt x="9" y="75"/>
                <a:pt x="60" y="79"/>
              </a:cubicBezTo>
              <a:cubicBezTo>
                <a:pt x="62" y="79"/>
                <a:pt x="66" y="80"/>
                <a:pt x="67" y="82"/>
              </a:cubicBezTo>
              <a:cubicBezTo>
                <a:pt x="68" y="84"/>
                <a:pt x="69" y="88"/>
                <a:pt x="69" y="88"/>
              </a:cubicBezTo>
              <a:cubicBezTo>
                <a:pt x="70" y="95"/>
                <a:pt x="71" y="102"/>
                <a:pt x="71" y="109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425</xdr:row>
      <xdr:rowOff>152400</xdr:rowOff>
    </xdr:from>
    <xdr:to>
      <xdr:col>6</xdr:col>
      <xdr:colOff>657225</xdr:colOff>
      <xdr:row>451</xdr:row>
      <xdr:rowOff>57150</xdr:rowOff>
    </xdr:to>
    <xdr:sp>
      <xdr:nvSpPr>
        <xdr:cNvPr id="125" name="Rectangle 162"/>
        <xdr:cNvSpPr>
          <a:spLocks/>
        </xdr:cNvSpPr>
      </xdr:nvSpPr>
      <xdr:spPr>
        <a:xfrm>
          <a:off x="3448050" y="70951725"/>
          <a:ext cx="1323975" cy="411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</xdr:colOff>
      <xdr:row>478</xdr:row>
      <xdr:rowOff>57150</xdr:rowOff>
    </xdr:from>
    <xdr:to>
      <xdr:col>4</xdr:col>
      <xdr:colOff>85725</xdr:colOff>
      <xdr:row>483</xdr:row>
      <xdr:rowOff>152400</xdr:rowOff>
    </xdr:to>
    <xdr:sp>
      <xdr:nvSpPr>
        <xdr:cNvPr id="126" name="Rectangle 163"/>
        <xdr:cNvSpPr>
          <a:spLocks/>
        </xdr:cNvSpPr>
      </xdr:nvSpPr>
      <xdr:spPr>
        <a:xfrm>
          <a:off x="2124075" y="79438500"/>
          <a:ext cx="7048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478</xdr:row>
      <xdr:rowOff>47625</xdr:rowOff>
    </xdr:from>
    <xdr:to>
      <xdr:col>2</xdr:col>
      <xdr:colOff>666750</xdr:colOff>
      <xdr:row>483</xdr:row>
      <xdr:rowOff>142875</xdr:rowOff>
    </xdr:to>
    <xdr:sp>
      <xdr:nvSpPr>
        <xdr:cNvPr id="127" name="Rectangle 164"/>
        <xdr:cNvSpPr>
          <a:spLocks/>
        </xdr:cNvSpPr>
      </xdr:nvSpPr>
      <xdr:spPr>
        <a:xfrm>
          <a:off x="1333500" y="79428975"/>
          <a:ext cx="7048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481</xdr:row>
      <xdr:rowOff>38100</xdr:rowOff>
    </xdr:from>
    <xdr:to>
      <xdr:col>4</xdr:col>
      <xdr:colOff>19050</xdr:colOff>
      <xdr:row>481</xdr:row>
      <xdr:rowOff>123825</xdr:rowOff>
    </xdr:to>
    <xdr:sp>
      <xdr:nvSpPr>
        <xdr:cNvPr id="128" name="Rectangle 153"/>
        <xdr:cNvSpPr>
          <a:spLocks/>
        </xdr:cNvSpPr>
      </xdr:nvSpPr>
      <xdr:spPr>
        <a:xfrm>
          <a:off x="2514600" y="79905225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478</xdr:row>
      <xdr:rowOff>123825</xdr:rowOff>
    </xdr:from>
    <xdr:to>
      <xdr:col>4</xdr:col>
      <xdr:colOff>9525</xdr:colOff>
      <xdr:row>480</xdr:row>
      <xdr:rowOff>95250</xdr:rowOff>
    </xdr:to>
    <xdr:sp>
      <xdr:nvSpPr>
        <xdr:cNvPr id="129" name="Rectangle 143"/>
        <xdr:cNvSpPr>
          <a:spLocks/>
        </xdr:cNvSpPr>
      </xdr:nvSpPr>
      <xdr:spPr>
        <a:xfrm>
          <a:off x="2171700" y="79505175"/>
          <a:ext cx="581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478</xdr:row>
      <xdr:rowOff>123825</xdr:rowOff>
    </xdr:from>
    <xdr:to>
      <xdr:col>2</xdr:col>
      <xdr:colOff>619125</xdr:colOff>
      <xdr:row>480</xdr:row>
      <xdr:rowOff>95250</xdr:rowOff>
    </xdr:to>
    <xdr:sp>
      <xdr:nvSpPr>
        <xdr:cNvPr id="130" name="Rectangle 165"/>
        <xdr:cNvSpPr>
          <a:spLocks/>
        </xdr:cNvSpPr>
      </xdr:nvSpPr>
      <xdr:spPr>
        <a:xfrm>
          <a:off x="1419225" y="79505175"/>
          <a:ext cx="581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476</xdr:row>
      <xdr:rowOff>114300</xdr:rowOff>
    </xdr:from>
    <xdr:to>
      <xdr:col>3</xdr:col>
      <xdr:colOff>228600</xdr:colOff>
      <xdr:row>477</xdr:row>
      <xdr:rowOff>133350</xdr:rowOff>
    </xdr:to>
    <xdr:sp>
      <xdr:nvSpPr>
        <xdr:cNvPr id="131" name="Rectangle 138"/>
        <xdr:cNvSpPr>
          <a:spLocks/>
        </xdr:cNvSpPr>
      </xdr:nvSpPr>
      <xdr:spPr>
        <a:xfrm>
          <a:off x="2171700" y="79171800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476</xdr:row>
      <xdr:rowOff>104775</xdr:rowOff>
    </xdr:from>
    <xdr:to>
      <xdr:col>2</xdr:col>
      <xdr:colOff>114300</xdr:colOff>
      <xdr:row>477</xdr:row>
      <xdr:rowOff>123825</xdr:rowOff>
    </xdr:to>
    <xdr:sp>
      <xdr:nvSpPr>
        <xdr:cNvPr id="132" name="Rectangle 166"/>
        <xdr:cNvSpPr>
          <a:spLocks/>
        </xdr:cNvSpPr>
      </xdr:nvSpPr>
      <xdr:spPr>
        <a:xfrm>
          <a:off x="1381125" y="79162275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161925</xdr:colOff>
      <xdr:row>478</xdr:row>
      <xdr:rowOff>142875</xdr:rowOff>
    </xdr:from>
    <xdr:to>
      <xdr:col>3</xdr:col>
      <xdr:colOff>657225</xdr:colOff>
      <xdr:row>480</xdr:row>
      <xdr:rowOff>66675</xdr:rowOff>
    </xdr:to>
    <xdr:sp>
      <xdr:nvSpPr>
        <xdr:cNvPr id="133" name="TextBox 148"/>
        <xdr:cNvSpPr txBox="1">
          <a:spLocks noChangeArrowheads="1"/>
        </xdr:cNvSpPr>
      </xdr:nvSpPr>
      <xdr:spPr>
        <a:xfrm>
          <a:off x="2219325" y="79524225"/>
          <a:ext cx="495300" cy="2476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035</a:t>
          </a:r>
        </a:p>
      </xdr:txBody>
    </xdr:sp>
    <xdr:clientData/>
  </xdr:twoCellAnchor>
  <xdr:twoCellAnchor>
    <xdr:from>
      <xdr:col>2</xdr:col>
      <xdr:colOff>76200</xdr:colOff>
      <xdr:row>478</xdr:row>
      <xdr:rowOff>152400</xdr:rowOff>
    </xdr:from>
    <xdr:to>
      <xdr:col>2</xdr:col>
      <xdr:colOff>571500</xdr:colOff>
      <xdr:row>480</xdr:row>
      <xdr:rowOff>76200</xdr:rowOff>
    </xdr:to>
    <xdr:sp>
      <xdr:nvSpPr>
        <xdr:cNvPr id="134" name="TextBox 167"/>
        <xdr:cNvSpPr txBox="1">
          <a:spLocks noChangeArrowheads="1"/>
        </xdr:cNvSpPr>
      </xdr:nvSpPr>
      <xdr:spPr>
        <a:xfrm>
          <a:off x="1447800" y="79533750"/>
          <a:ext cx="495300" cy="24765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031</a:t>
          </a:r>
        </a:p>
      </xdr:txBody>
    </xdr:sp>
    <xdr:clientData/>
  </xdr:twoCellAnchor>
  <xdr:twoCellAnchor>
    <xdr:from>
      <xdr:col>2</xdr:col>
      <xdr:colOff>361950</xdr:colOff>
      <xdr:row>481</xdr:row>
      <xdr:rowOff>28575</xdr:rowOff>
    </xdr:from>
    <xdr:to>
      <xdr:col>2</xdr:col>
      <xdr:colOff>609600</xdr:colOff>
      <xdr:row>481</xdr:row>
      <xdr:rowOff>114300</xdr:rowOff>
    </xdr:to>
    <xdr:sp>
      <xdr:nvSpPr>
        <xdr:cNvPr id="135" name="Rectangle 168"/>
        <xdr:cNvSpPr>
          <a:spLocks/>
        </xdr:cNvSpPr>
      </xdr:nvSpPr>
      <xdr:spPr>
        <a:xfrm>
          <a:off x="1733550" y="79895700"/>
          <a:ext cx="247650" cy="85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469</xdr:row>
      <xdr:rowOff>133350</xdr:rowOff>
    </xdr:from>
    <xdr:to>
      <xdr:col>6</xdr:col>
      <xdr:colOff>438150</xdr:colOff>
      <xdr:row>477</xdr:row>
      <xdr:rowOff>66675</xdr:rowOff>
    </xdr:to>
    <xdr:sp>
      <xdr:nvSpPr>
        <xdr:cNvPr id="136" name="Polygon 169"/>
        <xdr:cNvSpPr>
          <a:spLocks/>
        </xdr:cNvSpPr>
      </xdr:nvSpPr>
      <xdr:spPr>
        <a:xfrm>
          <a:off x="3686175" y="78057375"/>
          <a:ext cx="866775" cy="1228725"/>
        </a:xfrm>
        <a:custGeom>
          <a:pathLst>
            <a:path h="109" w="71">
              <a:moveTo>
                <a:pt x="4" y="0"/>
              </a:moveTo>
              <a:cubicBezTo>
                <a:pt x="4" y="12"/>
                <a:pt x="4" y="23"/>
                <a:pt x="3" y="35"/>
              </a:cubicBezTo>
              <a:cubicBezTo>
                <a:pt x="0" y="90"/>
                <a:pt x="9" y="75"/>
                <a:pt x="60" y="79"/>
              </a:cubicBezTo>
              <a:cubicBezTo>
                <a:pt x="62" y="79"/>
                <a:pt x="66" y="80"/>
                <a:pt x="67" y="82"/>
              </a:cubicBezTo>
              <a:cubicBezTo>
                <a:pt x="68" y="84"/>
                <a:pt x="69" y="88"/>
                <a:pt x="69" y="88"/>
              </a:cubicBezTo>
              <a:cubicBezTo>
                <a:pt x="70" y="95"/>
                <a:pt x="71" y="102"/>
                <a:pt x="71" y="109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476</xdr:row>
      <xdr:rowOff>114300</xdr:rowOff>
    </xdr:from>
    <xdr:to>
      <xdr:col>6</xdr:col>
      <xdr:colOff>476250</xdr:colOff>
      <xdr:row>477</xdr:row>
      <xdr:rowOff>133350</xdr:rowOff>
    </xdr:to>
    <xdr:sp>
      <xdr:nvSpPr>
        <xdr:cNvPr id="137" name="Rectangle 141"/>
        <xdr:cNvSpPr>
          <a:spLocks/>
        </xdr:cNvSpPr>
      </xdr:nvSpPr>
      <xdr:spPr>
        <a:xfrm>
          <a:off x="4476750" y="79171800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419100</xdr:colOff>
      <xdr:row>470</xdr:row>
      <xdr:rowOff>0</xdr:rowOff>
    </xdr:from>
    <xdr:to>
      <xdr:col>5</xdr:col>
      <xdr:colOff>342900</xdr:colOff>
      <xdr:row>477</xdr:row>
      <xdr:rowOff>85725</xdr:rowOff>
    </xdr:to>
    <xdr:sp>
      <xdr:nvSpPr>
        <xdr:cNvPr id="138" name="Polygon 170"/>
        <xdr:cNvSpPr>
          <a:spLocks/>
        </xdr:cNvSpPr>
      </xdr:nvSpPr>
      <xdr:spPr>
        <a:xfrm>
          <a:off x="3162300" y="78085950"/>
          <a:ext cx="609600" cy="1219200"/>
        </a:xfrm>
        <a:custGeom>
          <a:pathLst>
            <a:path h="109" w="71">
              <a:moveTo>
                <a:pt x="4" y="0"/>
              </a:moveTo>
              <a:cubicBezTo>
                <a:pt x="4" y="12"/>
                <a:pt x="4" y="23"/>
                <a:pt x="3" y="35"/>
              </a:cubicBezTo>
              <a:cubicBezTo>
                <a:pt x="0" y="90"/>
                <a:pt x="9" y="75"/>
                <a:pt x="60" y="79"/>
              </a:cubicBezTo>
              <a:cubicBezTo>
                <a:pt x="62" y="79"/>
                <a:pt x="66" y="80"/>
                <a:pt x="67" y="82"/>
              </a:cubicBezTo>
              <a:cubicBezTo>
                <a:pt x="68" y="84"/>
                <a:pt x="69" y="88"/>
                <a:pt x="69" y="88"/>
              </a:cubicBezTo>
              <a:cubicBezTo>
                <a:pt x="70" y="95"/>
                <a:pt x="71" y="102"/>
                <a:pt x="71" y="109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476</xdr:row>
      <xdr:rowOff>104775</xdr:rowOff>
    </xdr:from>
    <xdr:to>
      <xdr:col>5</xdr:col>
      <xdr:colOff>400050</xdr:colOff>
      <xdr:row>477</xdr:row>
      <xdr:rowOff>123825</xdr:rowOff>
    </xdr:to>
    <xdr:sp>
      <xdr:nvSpPr>
        <xdr:cNvPr id="139" name="Rectangle 140"/>
        <xdr:cNvSpPr>
          <a:spLocks/>
        </xdr:cNvSpPr>
      </xdr:nvSpPr>
      <xdr:spPr>
        <a:xfrm>
          <a:off x="3714750" y="79162275"/>
          <a:ext cx="104775" cy="180975"/>
        </a:xfrm>
        <a:prstGeom prst="rect">
          <a:avLst/>
        </a:prstGeom>
        <a:gradFill rotWithShape="1">
          <a:gsLst>
            <a:gs pos="0">
              <a:srgbClr val="757500"/>
            </a:gs>
            <a:gs pos="50000">
              <a:srgbClr val="FFFF00"/>
            </a:gs>
            <a:gs pos="100000">
              <a:srgbClr val="7575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469</xdr:row>
      <xdr:rowOff>142875</xdr:rowOff>
    </xdr:from>
    <xdr:to>
      <xdr:col>4</xdr:col>
      <xdr:colOff>323850</xdr:colOff>
      <xdr:row>476</xdr:row>
      <xdr:rowOff>95250</xdr:rowOff>
    </xdr:to>
    <xdr:sp>
      <xdr:nvSpPr>
        <xdr:cNvPr id="140" name="Polygon 171"/>
        <xdr:cNvSpPr>
          <a:spLocks/>
        </xdr:cNvSpPr>
      </xdr:nvSpPr>
      <xdr:spPr>
        <a:xfrm>
          <a:off x="2838450" y="78066900"/>
          <a:ext cx="228600" cy="1085850"/>
        </a:xfrm>
        <a:custGeom>
          <a:pathLst>
            <a:path h="109" w="71">
              <a:moveTo>
                <a:pt x="4" y="0"/>
              </a:moveTo>
              <a:cubicBezTo>
                <a:pt x="4" y="12"/>
                <a:pt x="4" y="23"/>
                <a:pt x="3" y="35"/>
              </a:cubicBezTo>
              <a:cubicBezTo>
                <a:pt x="0" y="90"/>
                <a:pt x="9" y="75"/>
                <a:pt x="60" y="79"/>
              </a:cubicBezTo>
              <a:cubicBezTo>
                <a:pt x="62" y="79"/>
                <a:pt x="66" y="80"/>
                <a:pt x="67" y="82"/>
              </a:cubicBezTo>
              <a:cubicBezTo>
                <a:pt x="68" y="84"/>
                <a:pt x="69" y="88"/>
                <a:pt x="69" y="88"/>
              </a:cubicBezTo>
              <a:cubicBezTo>
                <a:pt x="70" y="95"/>
                <a:pt x="71" y="102"/>
                <a:pt x="71" y="109"/>
              </a:cubicBezTo>
            </a:path>
          </a:pathLst>
        </a:custGeom>
        <a:noFill/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123</xdr:row>
      <xdr:rowOff>28575</xdr:rowOff>
    </xdr:from>
    <xdr:to>
      <xdr:col>10</xdr:col>
      <xdr:colOff>676275</xdr:colOff>
      <xdr:row>185</xdr:row>
      <xdr:rowOff>133350</xdr:rowOff>
    </xdr:to>
    <xdr:sp>
      <xdr:nvSpPr>
        <xdr:cNvPr id="141" name="Rectangle 175"/>
        <xdr:cNvSpPr>
          <a:spLocks/>
        </xdr:cNvSpPr>
      </xdr:nvSpPr>
      <xdr:spPr>
        <a:xfrm>
          <a:off x="6867525" y="20488275"/>
          <a:ext cx="666750" cy="1022032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182</xdr:row>
      <xdr:rowOff>152400</xdr:rowOff>
    </xdr:from>
    <xdr:to>
      <xdr:col>10</xdr:col>
      <xdr:colOff>561975</xdr:colOff>
      <xdr:row>184</xdr:row>
      <xdr:rowOff>57150</xdr:rowOff>
    </xdr:to>
    <xdr:sp>
      <xdr:nvSpPr>
        <xdr:cNvPr id="142" name="TextBox 176"/>
        <xdr:cNvSpPr txBox="1">
          <a:spLocks noChangeArrowheads="1"/>
        </xdr:cNvSpPr>
      </xdr:nvSpPr>
      <xdr:spPr>
        <a:xfrm>
          <a:off x="6991350" y="302418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3</a:t>
          </a:r>
        </a:p>
      </xdr:txBody>
    </xdr:sp>
    <xdr:clientData/>
  </xdr:twoCellAnchor>
  <xdr:twoCellAnchor>
    <xdr:from>
      <xdr:col>10</xdr:col>
      <xdr:colOff>171450</xdr:colOff>
      <xdr:row>125</xdr:row>
      <xdr:rowOff>19050</xdr:rowOff>
    </xdr:from>
    <xdr:to>
      <xdr:col>10</xdr:col>
      <xdr:colOff>514350</xdr:colOff>
      <xdr:row>158</xdr:row>
      <xdr:rowOff>123825</xdr:rowOff>
    </xdr:to>
    <xdr:sp>
      <xdr:nvSpPr>
        <xdr:cNvPr id="143" name="AutoShape 177"/>
        <xdr:cNvSpPr>
          <a:spLocks/>
        </xdr:cNvSpPr>
      </xdr:nvSpPr>
      <xdr:spPr>
        <a:xfrm rot="16200000">
          <a:off x="7029450" y="20831175"/>
          <a:ext cx="342900" cy="5467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9</xdr:col>
      <xdr:colOff>676275</xdr:colOff>
      <xdr:row>246</xdr:row>
      <xdr:rowOff>28575</xdr:rowOff>
    </xdr:from>
    <xdr:to>
      <xdr:col>10</xdr:col>
      <xdr:colOff>676275</xdr:colOff>
      <xdr:row>303</xdr:row>
      <xdr:rowOff>142875</xdr:rowOff>
    </xdr:to>
    <xdr:sp>
      <xdr:nvSpPr>
        <xdr:cNvPr id="144" name="Rectangle 181"/>
        <xdr:cNvSpPr>
          <a:spLocks/>
        </xdr:cNvSpPr>
      </xdr:nvSpPr>
      <xdr:spPr>
        <a:xfrm>
          <a:off x="6848475" y="41024175"/>
          <a:ext cx="685800" cy="1013460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301</xdr:row>
      <xdr:rowOff>38100</xdr:rowOff>
    </xdr:from>
    <xdr:to>
      <xdr:col>10</xdr:col>
      <xdr:colOff>476250</xdr:colOff>
      <xdr:row>302</xdr:row>
      <xdr:rowOff>123825</xdr:rowOff>
    </xdr:to>
    <xdr:sp>
      <xdr:nvSpPr>
        <xdr:cNvPr id="145" name="TextBox 182"/>
        <xdr:cNvSpPr txBox="1">
          <a:spLocks noChangeArrowheads="1"/>
        </xdr:cNvSpPr>
      </xdr:nvSpPr>
      <xdr:spPr>
        <a:xfrm>
          <a:off x="7000875" y="50730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5</a:t>
          </a:r>
        </a:p>
      </xdr:txBody>
    </xdr:sp>
    <xdr:clientData/>
  </xdr:twoCellAnchor>
  <xdr:twoCellAnchor>
    <xdr:from>
      <xdr:col>10</xdr:col>
      <xdr:colOff>161925</xdr:colOff>
      <xdr:row>248</xdr:row>
      <xdr:rowOff>19050</xdr:rowOff>
    </xdr:from>
    <xdr:to>
      <xdr:col>10</xdr:col>
      <xdr:colOff>504825</xdr:colOff>
      <xdr:row>281</xdr:row>
      <xdr:rowOff>123825</xdr:rowOff>
    </xdr:to>
    <xdr:sp>
      <xdr:nvSpPr>
        <xdr:cNvPr id="146" name="AutoShape 183"/>
        <xdr:cNvSpPr>
          <a:spLocks/>
        </xdr:cNvSpPr>
      </xdr:nvSpPr>
      <xdr:spPr>
        <a:xfrm rot="16200000">
          <a:off x="7019925" y="41338500"/>
          <a:ext cx="342900" cy="6238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9</xdr:col>
      <xdr:colOff>657225</xdr:colOff>
      <xdr:row>367</xdr:row>
      <xdr:rowOff>19050</xdr:rowOff>
    </xdr:from>
    <xdr:to>
      <xdr:col>10</xdr:col>
      <xdr:colOff>666750</xdr:colOff>
      <xdr:row>429</xdr:row>
      <xdr:rowOff>142875</xdr:rowOff>
    </xdr:to>
    <xdr:sp>
      <xdr:nvSpPr>
        <xdr:cNvPr id="147" name="Rectangle 187"/>
        <xdr:cNvSpPr>
          <a:spLocks/>
        </xdr:cNvSpPr>
      </xdr:nvSpPr>
      <xdr:spPr>
        <a:xfrm>
          <a:off x="6829425" y="61398150"/>
          <a:ext cx="695325" cy="101917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427</xdr:row>
      <xdr:rowOff>9525</xdr:rowOff>
    </xdr:from>
    <xdr:to>
      <xdr:col>10</xdr:col>
      <xdr:colOff>476250</xdr:colOff>
      <xdr:row>428</xdr:row>
      <xdr:rowOff>123825</xdr:rowOff>
    </xdr:to>
    <xdr:sp>
      <xdr:nvSpPr>
        <xdr:cNvPr id="148" name="TextBox 188"/>
        <xdr:cNvSpPr txBox="1">
          <a:spLocks noChangeArrowheads="1"/>
        </xdr:cNvSpPr>
      </xdr:nvSpPr>
      <xdr:spPr>
        <a:xfrm>
          <a:off x="7038975" y="71132700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twoCellAnchor>
  <xdr:twoCellAnchor>
    <xdr:from>
      <xdr:col>10</xdr:col>
      <xdr:colOff>152400</xdr:colOff>
      <xdr:row>369</xdr:row>
      <xdr:rowOff>19050</xdr:rowOff>
    </xdr:from>
    <xdr:to>
      <xdr:col>10</xdr:col>
      <xdr:colOff>495300</xdr:colOff>
      <xdr:row>402</xdr:row>
      <xdr:rowOff>123825</xdr:rowOff>
    </xdr:to>
    <xdr:sp>
      <xdr:nvSpPr>
        <xdr:cNvPr id="149" name="AutoShape 189"/>
        <xdr:cNvSpPr>
          <a:spLocks/>
        </xdr:cNvSpPr>
      </xdr:nvSpPr>
      <xdr:spPr>
        <a:xfrm rot="16200000">
          <a:off x="7010400" y="61722000"/>
          <a:ext cx="342900" cy="5476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9</xdr:col>
      <xdr:colOff>600075</xdr:colOff>
      <xdr:row>493</xdr:row>
      <xdr:rowOff>19050</xdr:rowOff>
    </xdr:from>
    <xdr:to>
      <xdr:col>10</xdr:col>
      <xdr:colOff>647700</xdr:colOff>
      <xdr:row>553</xdr:row>
      <xdr:rowOff>142875</xdr:rowOff>
    </xdr:to>
    <xdr:sp>
      <xdr:nvSpPr>
        <xdr:cNvPr id="150" name="Rectangle 193"/>
        <xdr:cNvSpPr>
          <a:spLocks/>
        </xdr:cNvSpPr>
      </xdr:nvSpPr>
      <xdr:spPr>
        <a:xfrm>
          <a:off x="6772275" y="81829275"/>
          <a:ext cx="733425" cy="101536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551</xdr:row>
      <xdr:rowOff>9525</xdr:rowOff>
    </xdr:from>
    <xdr:to>
      <xdr:col>10</xdr:col>
      <xdr:colOff>438150</xdr:colOff>
      <xdr:row>552</xdr:row>
      <xdr:rowOff>123825</xdr:rowOff>
    </xdr:to>
    <xdr:sp>
      <xdr:nvSpPr>
        <xdr:cNvPr id="151" name="TextBox 194"/>
        <xdr:cNvSpPr txBox="1">
          <a:spLocks noChangeArrowheads="1"/>
        </xdr:cNvSpPr>
      </xdr:nvSpPr>
      <xdr:spPr>
        <a:xfrm>
          <a:off x="7010400" y="9152572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twoCellAnchor>
  <xdr:twoCellAnchor>
    <xdr:from>
      <xdr:col>10</xdr:col>
      <xdr:colOff>104775</xdr:colOff>
      <xdr:row>495</xdr:row>
      <xdr:rowOff>0</xdr:rowOff>
    </xdr:from>
    <xdr:to>
      <xdr:col>10</xdr:col>
      <xdr:colOff>447675</xdr:colOff>
      <xdr:row>526</xdr:row>
      <xdr:rowOff>123825</xdr:rowOff>
    </xdr:to>
    <xdr:sp>
      <xdr:nvSpPr>
        <xdr:cNvPr id="152" name="AutoShape 195"/>
        <xdr:cNvSpPr>
          <a:spLocks/>
        </xdr:cNvSpPr>
      </xdr:nvSpPr>
      <xdr:spPr>
        <a:xfrm rot="16200000">
          <a:off x="6962775" y="82134075"/>
          <a:ext cx="342900" cy="5172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19050</xdr:colOff>
      <xdr:row>61</xdr:row>
      <xdr:rowOff>0</xdr:rowOff>
    </xdr:from>
    <xdr:to>
      <xdr:col>10</xdr:col>
      <xdr:colOff>676275</xdr:colOff>
      <xdr:row>122</xdr:row>
      <xdr:rowOff>104775</xdr:rowOff>
    </xdr:to>
    <xdr:sp>
      <xdr:nvSpPr>
        <xdr:cNvPr id="153" name="Rectangle 196"/>
        <xdr:cNvSpPr>
          <a:spLocks/>
        </xdr:cNvSpPr>
      </xdr:nvSpPr>
      <xdr:spPr>
        <a:xfrm>
          <a:off x="6877050" y="10172700"/>
          <a:ext cx="657225" cy="102298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62</xdr:row>
      <xdr:rowOff>171450</xdr:rowOff>
    </xdr:from>
    <xdr:to>
      <xdr:col>10</xdr:col>
      <xdr:colOff>523875</xdr:colOff>
      <xdr:row>96</xdr:row>
      <xdr:rowOff>38100</xdr:rowOff>
    </xdr:to>
    <xdr:sp>
      <xdr:nvSpPr>
        <xdr:cNvPr id="154" name="AutoShape 197"/>
        <xdr:cNvSpPr>
          <a:spLocks/>
        </xdr:cNvSpPr>
      </xdr:nvSpPr>
      <xdr:spPr>
        <a:xfrm rot="16200000">
          <a:off x="7038975" y="10506075"/>
          <a:ext cx="342900" cy="5534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142875</xdr:colOff>
      <xdr:row>119</xdr:row>
      <xdr:rowOff>152400</xdr:rowOff>
    </xdr:from>
    <xdr:to>
      <xdr:col>10</xdr:col>
      <xdr:colOff>542925</xdr:colOff>
      <xdr:row>121</xdr:row>
      <xdr:rowOff>66675</xdr:rowOff>
    </xdr:to>
    <xdr:sp>
      <xdr:nvSpPr>
        <xdr:cNvPr id="155" name="TextBox 198"/>
        <xdr:cNvSpPr txBox="1">
          <a:spLocks noChangeArrowheads="1"/>
        </xdr:cNvSpPr>
      </xdr:nvSpPr>
      <xdr:spPr>
        <a:xfrm>
          <a:off x="7000875" y="19954875"/>
          <a:ext cx="409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10</xdr:col>
      <xdr:colOff>9525</xdr:colOff>
      <xdr:row>186</xdr:row>
      <xdr:rowOff>0</xdr:rowOff>
    </xdr:from>
    <xdr:to>
      <xdr:col>10</xdr:col>
      <xdr:colOff>676275</xdr:colOff>
      <xdr:row>245</xdr:row>
      <xdr:rowOff>133350</xdr:rowOff>
    </xdr:to>
    <xdr:sp>
      <xdr:nvSpPr>
        <xdr:cNvPr id="156" name="Rectangle 199"/>
        <xdr:cNvSpPr>
          <a:spLocks/>
        </xdr:cNvSpPr>
      </xdr:nvSpPr>
      <xdr:spPr>
        <a:xfrm>
          <a:off x="6867525" y="30737175"/>
          <a:ext cx="666750" cy="102298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188</xdr:row>
      <xdr:rowOff>9525</xdr:rowOff>
    </xdr:from>
    <xdr:to>
      <xdr:col>10</xdr:col>
      <xdr:colOff>514350</xdr:colOff>
      <xdr:row>221</xdr:row>
      <xdr:rowOff>114300</xdr:rowOff>
    </xdr:to>
    <xdr:sp>
      <xdr:nvSpPr>
        <xdr:cNvPr id="157" name="AutoShape 200"/>
        <xdr:cNvSpPr>
          <a:spLocks/>
        </xdr:cNvSpPr>
      </xdr:nvSpPr>
      <xdr:spPr>
        <a:xfrm rot="16200000">
          <a:off x="7029450" y="31070550"/>
          <a:ext cx="342900" cy="5753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152400</xdr:colOff>
      <xdr:row>243</xdr:row>
      <xdr:rowOff>66675</xdr:rowOff>
    </xdr:from>
    <xdr:to>
      <xdr:col>10</xdr:col>
      <xdr:colOff>485775</xdr:colOff>
      <xdr:row>244</xdr:row>
      <xdr:rowOff>133350</xdr:rowOff>
    </xdr:to>
    <xdr:sp>
      <xdr:nvSpPr>
        <xdr:cNvPr id="158" name="TextBox 201"/>
        <xdr:cNvSpPr txBox="1">
          <a:spLocks noChangeArrowheads="1"/>
        </xdr:cNvSpPr>
      </xdr:nvSpPr>
      <xdr:spPr>
        <a:xfrm>
          <a:off x="7010400" y="4057650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10</xdr:col>
      <xdr:colOff>9525</xdr:colOff>
      <xdr:row>304</xdr:row>
      <xdr:rowOff>19050</xdr:rowOff>
    </xdr:from>
    <xdr:to>
      <xdr:col>11</xdr:col>
      <xdr:colOff>9525</xdr:colOff>
      <xdr:row>366</xdr:row>
      <xdr:rowOff>133350</xdr:rowOff>
    </xdr:to>
    <xdr:sp>
      <xdr:nvSpPr>
        <xdr:cNvPr id="159" name="Rectangle 202"/>
        <xdr:cNvSpPr>
          <a:spLocks/>
        </xdr:cNvSpPr>
      </xdr:nvSpPr>
      <xdr:spPr>
        <a:xfrm>
          <a:off x="6867525" y="51196875"/>
          <a:ext cx="685800" cy="101536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364</xdr:row>
      <xdr:rowOff>47625</xdr:rowOff>
    </xdr:from>
    <xdr:to>
      <xdr:col>10</xdr:col>
      <xdr:colOff>476250</xdr:colOff>
      <xdr:row>365</xdr:row>
      <xdr:rowOff>152400</xdr:rowOff>
    </xdr:to>
    <xdr:sp>
      <xdr:nvSpPr>
        <xdr:cNvPr id="160" name="TextBox 203"/>
        <xdr:cNvSpPr txBox="1">
          <a:spLocks noChangeArrowheads="1"/>
        </xdr:cNvSpPr>
      </xdr:nvSpPr>
      <xdr:spPr>
        <a:xfrm>
          <a:off x="7029450" y="6094095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10</xdr:col>
      <xdr:colOff>171450</xdr:colOff>
      <xdr:row>306</xdr:row>
      <xdr:rowOff>9525</xdr:rowOff>
    </xdr:from>
    <xdr:to>
      <xdr:col>10</xdr:col>
      <xdr:colOff>514350</xdr:colOff>
      <xdr:row>339</xdr:row>
      <xdr:rowOff>114300</xdr:rowOff>
    </xdr:to>
    <xdr:sp>
      <xdr:nvSpPr>
        <xdr:cNvPr id="161" name="AutoShape 204"/>
        <xdr:cNvSpPr>
          <a:spLocks/>
        </xdr:cNvSpPr>
      </xdr:nvSpPr>
      <xdr:spPr>
        <a:xfrm rot="16200000">
          <a:off x="7029450" y="51511200"/>
          <a:ext cx="342900" cy="5448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0</xdr:colOff>
      <xdr:row>430</xdr:row>
      <xdr:rowOff>19050</xdr:rowOff>
    </xdr:from>
    <xdr:to>
      <xdr:col>11</xdr:col>
      <xdr:colOff>19050</xdr:colOff>
      <xdr:row>492</xdr:row>
      <xdr:rowOff>142875</xdr:rowOff>
    </xdr:to>
    <xdr:sp>
      <xdr:nvSpPr>
        <xdr:cNvPr id="162" name="Rectangle 205"/>
        <xdr:cNvSpPr>
          <a:spLocks/>
        </xdr:cNvSpPr>
      </xdr:nvSpPr>
      <xdr:spPr>
        <a:xfrm>
          <a:off x="6858000" y="71628000"/>
          <a:ext cx="704850" cy="101631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490</xdr:row>
      <xdr:rowOff>0</xdr:rowOff>
    </xdr:from>
    <xdr:to>
      <xdr:col>10</xdr:col>
      <xdr:colOff>504825</xdr:colOff>
      <xdr:row>491</xdr:row>
      <xdr:rowOff>114300</xdr:rowOff>
    </xdr:to>
    <xdr:sp>
      <xdr:nvSpPr>
        <xdr:cNvPr id="163" name="TextBox 206"/>
        <xdr:cNvSpPr txBox="1">
          <a:spLocks noChangeArrowheads="1"/>
        </xdr:cNvSpPr>
      </xdr:nvSpPr>
      <xdr:spPr>
        <a:xfrm>
          <a:off x="7048500" y="813244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twoCellAnchor>
  <xdr:twoCellAnchor>
    <xdr:from>
      <xdr:col>10</xdr:col>
      <xdr:colOff>180975</xdr:colOff>
      <xdr:row>432</xdr:row>
      <xdr:rowOff>0</xdr:rowOff>
    </xdr:from>
    <xdr:to>
      <xdr:col>10</xdr:col>
      <xdr:colOff>523875</xdr:colOff>
      <xdr:row>465</xdr:row>
      <xdr:rowOff>104775</xdr:rowOff>
    </xdr:to>
    <xdr:sp>
      <xdr:nvSpPr>
        <xdr:cNvPr id="164" name="AutoShape 207"/>
        <xdr:cNvSpPr>
          <a:spLocks/>
        </xdr:cNvSpPr>
      </xdr:nvSpPr>
      <xdr:spPr>
        <a:xfrm rot="16200000">
          <a:off x="7038975" y="71932800"/>
          <a:ext cx="342900" cy="5448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13</xdr:row>
      <xdr:rowOff>47625</xdr:rowOff>
    </xdr:from>
    <xdr:to>
      <xdr:col>9</xdr:col>
      <xdr:colOff>342900</xdr:colOff>
      <xdr:row>14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600575" y="2152650"/>
          <a:ext cx="1914525" cy="1619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1</xdr:row>
      <xdr:rowOff>123825</xdr:rowOff>
    </xdr:from>
    <xdr:to>
      <xdr:col>9</xdr:col>
      <xdr:colOff>342900</xdr:colOff>
      <xdr:row>2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4600575" y="285750"/>
          <a:ext cx="1914525" cy="1619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1</xdr:row>
      <xdr:rowOff>0</xdr:rowOff>
    </xdr:from>
    <xdr:to>
      <xdr:col>11</xdr:col>
      <xdr:colOff>276225</xdr:colOff>
      <xdr:row>16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543675" y="161925"/>
          <a:ext cx="1276350" cy="24479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447675</xdr:colOff>
      <xdr:row>2</xdr:row>
      <xdr:rowOff>152400</xdr:rowOff>
    </xdr:from>
    <xdr:to>
      <xdr:col>9</xdr:col>
      <xdr:colOff>333375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5934075" y="476250"/>
          <a:ext cx="571500" cy="4667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10</xdr:row>
      <xdr:rowOff>38100</xdr:rowOff>
    </xdr:from>
    <xdr:to>
      <xdr:col>9</xdr:col>
      <xdr:colOff>342900</xdr:colOff>
      <xdr:row>13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943600" y="1657350"/>
          <a:ext cx="571500" cy="4667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152400</xdr:rowOff>
    </xdr:from>
    <xdr:to>
      <xdr:col>8</xdr:col>
      <xdr:colOff>352425</xdr:colOff>
      <xdr:row>5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276850" y="476250"/>
          <a:ext cx="561975" cy="4667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457200</xdr:colOff>
      <xdr:row>10</xdr:row>
      <xdr:rowOff>38100</xdr:rowOff>
    </xdr:from>
    <xdr:to>
      <xdr:col>8</xdr:col>
      <xdr:colOff>342900</xdr:colOff>
      <xdr:row>13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5257800" y="1657350"/>
          <a:ext cx="571500" cy="4667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2</xdr:row>
      <xdr:rowOff>152400</xdr:rowOff>
    </xdr:from>
    <xdr:to>
      <xdr:col>7</xdr:col>
      <xdr:colOff>361950</xdr:colOff>
      <xdr:row>5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4600575" y="476250"/>
          <a:ext cx="561975" cy="4667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495300</xdr:colOff>
      <xdr:row>10</xdr:row>
      <xdr:rowOff>47625</xdr:rowOff>
    </xdr:from>
    <xdr:to>
      <xdr:col>7</xdr:col>
      <xdr:colOff>371475</xdr:colOff>
      <xdr:row>13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610100" y="1666875"/>
          <a:ext cx="561975" cy="4667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</xdr:row>
      <xdr:rowOff>133350</xdr:rowOff>
    </xdr:from>
    <xdr:to>
      <xdr:col>7</xdr:col>
      <xdr:colOff>457200</xdr:colOff>
      <xdr:row>12</xdr:row>
      <xdr:rowOff>66675</xdr:rowOff>
    </xdr:to>
    <xdr:sp>
      <xdr:nvSpPr>
        <xdr:cNvPr id="10" name="Rectangle 10"/>
        <xdr:cNvSpPr>
          <a:spLocks/>
        </xdr:cNvSpPr>
      </xdr:nvSpPr>
      <xdr:spPr>
        <a:xfrm>
          <a:off x="5162550" y="619125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3</xdr:row>
      <xdr:rowOff>123825</xdr:rowOff>
    </xdr:from>
    <xdr:to>
      <xdr:col>8</xdr:col>
      <xdr:colOff>438150</xdr:colOff>
      <xdr:row>12</xdr:row>
      <xdr:rowOff>57150</xdr:rowOff>
    </xdr:to>
    <xdr:sp>
      <xdr:nvSpPr>
        <xdr:cNvPr id="11" name="Rectangle 11"/>
        <xdr:cNvSpPr>
          <a:spLocks/>
        </xdr:cNvSpPr>
      </xdr:nvSpPr>
      <xdr:spPr>
        <a:xfrm>
          <a:off x="5829300" y="609600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8</xdr:row>
      <xdr:rowOff>28575</xdr:rowOff>
    </xdr:from>
    <xdr:to>
      <xdr:col>7</xdr:col>
      <xdr:colOff>76200</xdr:colOff>
      <xdr:row>14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4876800" y="13239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8</xdr:row>
      <xdr:rowOff>19050</xdr:rowOff>
    </xdr:from>
    <xdr:to>
      <xdr:col>8</xdr:col>
      <xdr:colOff>28575</xdr:colOff>
      <xdr:row>14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5514975" y="13144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28575</xdr:rowOff>
    </xdr:from>
    <xdr:to>
      <xdr:col>9</xdr:col>
      <xdr:colOff>28575</xdr:colOff>
      <xdr:row>14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6200775" y="13239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9</xdr:row>
      <xdr:rowOff>152400</xdr:rowOff>
    </xdr:from>
    <xdr:to>
      <xdr:col>9</xdr:col>
      <xdr:colOff>304800</xdr:colOff>
      <xdr:row>16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477000" y="16097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9</xdr:row>
      <xdr:rowOff>142875</xdr:rowOff>
    </xdr:from>
    <xdr:to>
      <xdr:col>8</xdr:col>
      <xdr:colOff>304800</xdr:colOff>
      <xdr:row>16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5791200" y="16002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9</xdr:row>
      <xdr:rowOff>142875</xdr:rowOff>
    </xdr:from>
    <xdr:to>
      <xdr:col>7</xdr:col>
      <xdr:colOff>323850</xdr:colOff>
      <xdr:row>16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5124450" y="16002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590550</xdr:colOff>
      <xdr:row>14</xdr:row>
      <xdr:rowOff>142875</xdr:rowOff>
    </xdr:from>
    <xdr:to>
      <xdr:col>7</xdr:col>
      <xdr:colOff>247650</xdr:colOff>
      <xdr:row>16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4705350" y="24098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85725</xdr:rowOff>
    </xdr:from>
    <xdr:to>
      <xdr:col>7</xdr:col>
      <xdr:colOff>495300</xdr:colOff>
      <xdr:row>18</xdr:row>
      <xdr:rowOff>66675</xdr:rowOff>
    </xdr:to>
    <xdr:sp>
      <xdr:nvSpPr>
        <xdr:cNvPr id="19" name="Oval 19"/>
        <xdr:cNvSpPr>
          <a:spLocks/>
        </xdr:cNvSpPr>
      </xdr:nvSpPr>
      <xdr:spPr>
        <a:xfrm>
          <a:off x="4953000" y="26765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14</xdr:row>
      <xdr:rowOff>142875</xdr:rowOff>
    </xdr:from>
    <xdr:to>
      <xdr:col>8</xdr:col>
      <xdr:colOff>200025</xdr:colOff>
      <xdr:row>16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5343525" y="24098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133350</xdr:rowOff>
    </xdr:from>
    <xdr:to>
      <xdr:col>9</xdr:col>
      <xdr:colOff>200025</xdr:colOff>
      <xdr:row>16</xdr:row>
      <xdr:rowOff>114300</xdr:rowOff>
    </xdr:to>
    <xdr:sp>
      <xdr:nvSpPr>
        <xdr:cNvPr id="21" name="Oval 21"/>
        <xdr:cNvSpPr>
          <a:spLocks/>
        </xdr:cNvSpPr>
      </xdr:nvSpPr>
      <xdr:spPr>
        <a:xfrm>
          <a:off x="6029325" y="24003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16</xdr:row>
      <xdr:rowOff>114300</xdr:rowOff>
    </xdr:from>
    <xdr:to>
      <xdr:col>9</xdr:col>
      <xdr:colOff>476250</xdr:colOff>
      <xdr:row>18</xdr:row>
      <xdr:rowOff>95250</xdr:rowOff>
    </xdr:to>
    <xdr:sp>
      <xdr:nvSpPr>
        <xdr:cNvPr id="22" name="Oval 22"/>
        <xdr:cNvSpPr>
          <a:spLocks/>
        </xdr:cNvSpPr>
      </xdr:nvSpPr>
      <xdr:spPr>
        <a:xfrm>
          <a:off x="6305550" y="27051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16</xdr:row>
      <xdr:rowOff>104775</xdr:rowOff>
    </xdr:from>
    <xdr:to>
      <xdr:col>8</xdr:col>
      <xdr:colOff>476250</xdr:colOff>
      <xdr:row>18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5619750" y="26955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</xdr:row>
      <xdr:rowOff>38100</xdr:rowOff>
    </xdr:from>
    <xdr:to>
      <xdr:col>5</xdr:col>
      <xdr:colOff>666750</xdr:colOff>
      <xdr:row>9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3505200" y="1009650"/>
          <a:ext cx="590550" cy="58102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16</xdr:row>
      <xdr:rowOff>123825</xdr:rowOff>
    </xdr:from>
    <xdr:to>
      <xdr:col>9</xdr:col>
      <xdr:colOff>504825</xdr:colOff>
      <xdr:row>18</xdr:row>
      <xdr:rowOff>104775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6276975" y="27146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8</xdr:col>
      <xdr:colOff>542925</xdr:colOff>
      <xdr:row>14</xdr:row>
      <xdr:rowOff>142875</xdr:rowOff>
    </xdr:from>
    <xdr:to>
      <xdr:col>9</xdr:col>
      <xdr:colOff>257175</xdr:colOff>
      <xdr:row>16</xdr:row>
      <xdr:rowOff>123825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029325" y="24098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8</xdr:col>
      <xdr:colOff>104775</xdr:colOff>
      <xdr:row>16</xdr:row>
      <xdr:rowOff>114300</xdr:rowOff>
    </xdr:from>
    <xdr:to>
      <xdr:col>8</xdr:col>
      <xdr:colOff>504825</xdr:colOff>
      <xdr:row>18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91175" y="27051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514350</xdr:colOff>
      <xdr:row>14</xdr:row>
      <xdr:rowOff>152400</xdr:rowOff>
    </xdr:from>
    <xdr:to>
      <xdr:col>8</xdr:col>
      <xdr:colOff>228600</xdr:colOff>
      <xdr:row>16</xdr:row>
      <xdr:rowOff>133350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314950" y="24193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7</xdr:col>
      <xdr:colOff>114300</xdr:colOff>
      <xdr:row>16</xdr:row>
      <xdr:rowOff>95250</xdr:rowOff>
    </xdr:from>
    <xdr:to>
      <xdr:col>7</xdr:col>
      <xdr:colOff>514350</xdr:colOff>
      <xdr:row>18</xdr:row>
      <xdr:rowOff>76200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914900" y="2686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6</xdr:col>
      <xdr:colOff>561975</xdr:colOff>
      <xdr:row>15</xdr:row>
      <xdr:rowOff>0</xdr:rowOff>
    </xdr:from>
    <xdr:to>
      <xdr:col>7</xdr:col>
      <xdr:colOff>266700</xdr:colOff>
      <xdr:row>16</xdr:row>
      <xdr:rowOff>142875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676775" y="2428875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9525</xdr:colOff>
      <xdr:row>7</xdr:row>
      <xdr:rowOff>28575</xdr:rowOff>
    </xdr:from>
    <xdr:to>
      <xdr:col>4</xdr:col>
      <xdr:colOff>409575</xdr:colOff>
      <xdr:row>9</xdr:row>
      <xdr:rowOff>9525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752725" y="1162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10</xdr:col>
      <xdr:colOff>66675</xdr:colOff>
      <xdr:row>6</xdr:row>
      <xdr:rowOff>152400</xdr:rowOff>
    </xdr:from>
    <xdr:to>
      <xdr:col>10</xdr:col>
      <xdr:colOff>457200</xdr:colOff>
      <xdr:row>8</xdr:row>
      <xdr:rowOff>133350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924675" y="11239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8</xdr:col>
      <xdr:colOff>485775</xdr:colOff>
      <xdr:row>6</xdr:row>
      <xdr:rowOff>0</xdr:rowOff>
    </xdr:from>
    <xdr:to>
      <xdr:col>9</xdr:col>
      <xdr:colOff>342900</xdr:colOff>
      <xdr:row>7</xdr:row>
      <xdr:rowOff>133350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972175" y="971550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1</a:t>
          </a:r>
        </a:p>
      </xdr:txBody>
    </xdr:sp>
    <xdr:clientData/>
  </xdr:twoCellAnchor>
  <xdr:twoCellAnchor>
    <xdr:from>
      <xdr:col>7</xdr:col>
      <xdr:colOff>476250</xdr:colOff>
      <xdr:row>6</xdr:row>
      <xdr:rowOff>0</xdr:rowOff>
    </xdr:from>
    <xdr:to>
      <xdr:col>8</xdr:col>
      <xdr:colOff>333375</xdr:colOff>
      <xdr:row>7</xdr:row>
      <xdr:rowOff>133350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276850" y="971550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2</a:t>
          </a:r>
        </a:p>
      </xdr:txBody>
    </xdr:sp>
    <xdr:clientData/>
  </xdr:twoCellAnchor>
  <xdr:twoCellAnchor>
    <xdr:from>
      <xdr:col>6</xdr:col>
      <xdr:colOff>485775</xdr:colOff>
      <xdr:row>6</xdr:row>
      <xdr:rowOff>9525</xdr:rowOff>
    </xdr:from>
    <xdr:to>
      <xdr:col>7</xdr:col>
      <xdr:colOff>342900</xdr:colOff>
      <xdr:row>7</xdr:row>
      <xdr:rowOff>142875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600575" y="98107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3</a:t>
          </a:r>
        </a:p>
      </xdr:txBody>
    </xdr:sp>
    <xdr:clientData/>
  </xdr:twoCellAnchor>
  <xdr:twoCellAnchor>
    <xdr:from>
      <xdr:col>3</xdr:col>
      <xdr:colOff>104775</xdr:colOff>
      <xdr:row>1</xdr:row>
      <xdr:rowOff>76200</xdr:rowOff>
    </xdr:from>
    <xdr:to>
      <xdr:col>5</xdr:col>
      <xdr:colOff>276225</xdr:colOff>
      <xdr:row>3</xdr:row>
      <xdr:rowOff>19050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162175" y="238125"/>
          <a:ext cx="1543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протокол № 1</a:t>
          </a:r>
        </a:p>
      </xdr:txBody>
    </xdr:sp>
    <xdr:clientData/>
  </xdr:twoCellAnchor>
  <xdr:twoCellAnchor>
    <xdr:from>
      <xdr:col>6</xdr:col>
      <xdr:colOff>304800</xdr:colOff>
      <xdr:row>35</xdr:row>
      <xdr:rowOff>47625</xdr:rowOff>
    </xdr:from>
    <xdr:to>
      <xdr:col>9</xdr:col>
      <xdr:colOff>323850</xdr:colOff>
      <xdr:row>36</xdr:row>
      <xdr:rowOff>66675</xdr:rowOff>
    </xdr:to>
    <xdr:sp>
      <xdr:nvSpPr>
        <xdr:cNvPr id="37" name="Rectangle 41"/>
        <xdr:cNvSpPr>
          <a:spLocks/>
        </xdr:cNvSpPr>
      </xdr:nvSpPr>
      <xdr:spPr>
        <a:xfrm>
          <a:off x="4419600" y="5800725"/>
          <a:ext cx="2076450" cy="1809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23</xdr:row>
      <xdr:rowOff>114300</xdr:rowOff>
    </xdr:from>
    <xdr:to>
      <xdr:col>9</xdr:col>
      <xdr:colOff>333375</xdr:colOff>
      <xdr:row>24</xdr:row>
      <xdr:rowOff>133350</xdr:rowOff>
    </xdr:to>
    <xdr:sp>
      <xdr:nvSpPr>
        <xdr:cNvPr id="38" name="Rectangle 42"/>
        <xdr:cNvSpPr>
          <a:spLocks/>
        </xdr:cNvSpPr>
      </xdr:nvSpPr>
      <xdr:spPr>
        <a:xfrm>
          <a:off x="4419600" y="3924300"/>
          <a:ext cx="2085975" cy="1809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23</xdr:row>
      <xdr:rowOff>0</xdr:rowOff>
    </xdr:from>
    <xdr:to>
      <xdr:col>11</xdr:col>
      <xdr:colOff>342900</xdr:colOff>
      <xdr:row>38</xdr:row>
      <xdr:rowOff>38100</xdr:rowOff>
    </xdr:to>
    <xdr:sp>
      <xdr:nvSpPr>
        <xdr:cNvPr id="39" name="Rectangle 43"/>
        <xdr:cNvSpPr>
          <a:spLocks/>
        </xdr:cNvSpPr>
      </xdr:nvSpPr>
      <xdr:spPr>
        <a:xfrm>
          <a:off x="6543675" y="3810000"/>
          <a:ext cx="1343025" cy="246697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447675</xdr:colOff>
      <xdr:row>24</xdr:row>
      <xdr:rowOff>152400</xdr:rowOff>
    </xdr:from>
    <xdr:to>
      <xdr:col>9</xdr:col>
      <xdr:colOff>333375</xdr:colOff>
      <xdr:row>27</xdr:row>
      <xdr:rowOff>133350</xdr:rowOff>
    </xdr:to>
    <xdr:sp>
      <xdr:nvSpPr>
        <xdr:cNvPr id="40" name="Rectangle 44"/>
        <xdr:cNvSpPr>
          <a:spLocks/>
        </xdr:cNvSpPr>
      </xdr:nvSpPr>
      <xdr:spPr>
        <a:xfrm>
          <a:off x="5934075" y="4124325"/>
          <a:ext cx="571500" cy="4667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32</xdr:row>
      <xdr:rowOff>38100</xdr:rowOff>
    </xdr:from>
    <xdr:to>
      <xdr:col>9</xdr:col>
      <xdr:colOff>342900</xdr:colOff>
      <xdr:row>35</xdr:row>
      <xdr:rowOff>19050</xdr:rowOff>
    </xdr:to>
    <xdr:sp>
      <xdr:nvSpPr>
        <xdr:cNvPr id="41" name="Rectangle 45"/>
        <xdr:cNvSpPr>
          <a:spLocks/>
        </xdr:cNvSpPr>
      </xdr:nvSpPr>
      <xdr:spPr>
        <a:xfrm>
          <a:off x="5943600" y="5305425"/>
          <a:ext cx="571500" cy="4667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276225</xdr:colOff>
      <xdr:row>24</xdr:row>
      <xdr:rowOff>152400</xdr:rowOff>
    </xdr:from>
    <xdr:to>
      <xdr:col>8</xdr:col>
      <xdr:colOff>161925</xdr:colOff>
      <xdr:row>27</xdr:row>
      <xdr:rowOff>133350</xdr:rowOff>
    </xdr:to>
    <xdr:sp>
      <xdr:nvSpPr>
        <xdr:cNvPr id="42" name="Rectangle 46"/>
        <xdr:cNvSpPr>
          <a:spLocks/>
        </xdr:cNvSpPr>
      </xdr:nvSpPr>
      <xdr:spPr>
        <a:xfrm>
          <a:off x="5076825" y="4124325"/>
          <a:ext cx="571500" cy="4667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38100</xdr:rowOff>
    </xdr:from>
    <xdr:to>
      <xdr:col>8</xdr:col>
      <xdr:colOff>152400</xdr:colOff>
      <xdr:row>35</xdr:row>
      <xdr:rowOff>19050</xdr:rowOff>
    </xdr:to>
    <xdr:sp>
      <xdr:nvSpPr>
        <xdr:cNvPr id="43" name="Rectangle 47"/>
        <xdr:cNvSpPr>
          <a:spLocks/>
        </xdr:cNvSpPr>
      </xdr:nvSpPr>
      <xdr:spPr>
        <a:xfrm>
          <a:off x="5067300" y="5305425"/>
          <a:ext cx="571500" cy="466725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25</xdr:row>
      <xdr:rowOff>0</xdr:rowOff>
    </xdr:from>
    <xdr:to>
      <xdr:col>7</xdr:col>
      <xdr:colOff>180975</xdr:colOff>
      <xdr:row>27</xdr:row>
      <xdr:rowOff>142875</xdr:rowOff>
    </xdr:to>
    <xdr:sp>
      <xdr:nvSpPr>
        <xdr:cNvPr id="44" name="Rectangle 48"/>
        <xdr:cNvSpPr>
          <a:spLocks/>
        </xdr:cNvSpPr>
      </xdr:nvSpPr>
      <xdr:spPr>
        <a:xfrm>
          <a:off x="4419600" y="4133850"/>
          <a:ext cx="561975" cy="4667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304800</xdr:colOff>
      <xdr:row>32</xdr:row>
      <xdr:rowOff>47625</xdr:rowOff>
    </xdr:from>
    <xdr:to>
      <xdr:col>7</xdr:col>
      <xdr:colOff>180975</xdr:colOff>
      <xdr:row>35</xdr:row>
      <xdr:rowOff>28575</xdr:rowOff>
    </xdr:to>
    <xdr:sp>
      <xdr:nvSpPr>
        <xdr:cNvPr id="45" name="Rectangle 49"/>
        <xdr:cNvSpPr>
          <a:spLocks/>
        </xdr:cNvSpPr>
      </xdr:nvSpPr>
      <xdr:spPr>
        <a:xfrm>
          <a:off x="4419600" y="5314950"/>
          <a:ext cx="561975" cy="4667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171450</xdr:colOff>
      <xdr:row>25</xdr:row>
      <xdr:rowOff>133350</xdr:rowOff>
    </xdr:from>
    <xdr:to>
      <xdr:col>7</xdr:col>
      <xdr:colOff>266700</xdr:colOff>
      <xdr:row>34</xdr:row>
      <xdr:rowOff>66675</xdr:rowOff>
    </xdr:to>
    <xdr:sp>
      <xdr:nvSpPr>
        <xdr:cNvPr id="46" name="Rectangle 50"/>
        <xdr:cNvSpPr>
          <a:spLocks/>
        </xdr:cNvSpPr>
      </xdr:nvSpPr>
      <xdr:spPr>
        <a:xfrm>
          <a:off x="4972050" y="4267200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25</xdr:row>
      <xdr:rowOff>123825</xdr:rowOff>
    </xdr:from>
    <xdr:to>
      <xdr:col>8</xdr:col>
      <xdr:colOff>342900</xdr:colOff>
      <xdr:row>34</xdr:row>
      <xdr:rowOff>57150</xdr:rowOff>
    </xdr:to>
    <xdr:sp>
      <xdr:nvSpPr>
        <xdr:cNvPr id="47" name="Rectangle 51"/>
        <xdr:cNvSpPr>
          <a:spLocks/>
        </xdr:cNvSpPr>
      </xdr:nvSpPr>
      <xdr:spPr>
        <a:xfrm>
          <a:off x="5734050" y="4257675"/>
          <a:ext cx="952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25</xdr:row>
      <xdr:rowOff>123825</xdr:rowOff>
    </xdr:from>
    <xdr:to>
      <xdr:col>8</xdr:col>
      <xdr:colOff>438150</xdr:colOff>
      <xdr:row>34</xdr:row>
      <xdr:rowOff>57150</xdr:rowOff>
    </xdr:to>
    <xdr:sp>
      <xdr:nvSpPr>
        <xdr:cNvPr id="48" name="Rectangle 52"/>
        <xdr:cNvSpPr>
          <a:spLocks/>
        </xdr:cNvSpPr>
      </xdr:nvSpPr>
      <xdr:spPr>
        <a:xfrm>
          <a:off x="5829300" y="4257675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28575</xdr:rowOff>
    </xdr:from>
    <xdr:to>
      <xdr:col>6</xdr:col>
      <xdr:colOff>590550</xdr:colOff>
      <xdr:row>36</xdr:row>
      <xdr:rowOff>152400</xdr:rowOff>
    </xdr:to>
    <xdr:sp>
      <xdr:nvSpPr>
        <xdr:cNvPr id="49" name="Line 53"/>
        <xdr:cNvSpPr>
          <a:spLocks/>
        </xdr:cNvSpPr>
      </xdr:nvSpPr>
      <xdr:spPr>
        <a:xfrm>
          <a:off x="4705350" y="49720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542925</xdr:colOff>
      <xdr:row>30</xdr:row>
      <xdr:rowOff>19050</xdr:rowOff>
    </xdr:from>
    <xdr:to>
      <xdr:col>7</xdr:col>
      <xdr:colOff>542925</xdr:colOff>
      <xdr:row>36</xdr:row>
      <xdr:rowOff>142875</xdr:rowOff>
    </xdr:to>
    <xdr:sp>
      <xdr:nvSpPr>
        <xdr:cNvPr id="50" name="Line 54"/>
        <xdr:cNvSpPr>
          <a:spLocks/>
        </xdr:cNvSpPr>
      </xdr:nvSpPr>
      <xdr:spPr>
        <a:xfrm>
          <a:off x="5343525" y="49625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28575</xdr:rowOff>
    </xdr:from>
    <xdr:to>
      <xdr:col>9</xdr:col>
      <xdr:colOff>28575</xdr:colOff>
      <xdr:row>36</xdr:row>
      <xdr:rowOff>152400</xdr:rowOff>
    </xdr:to>
    <xdr:sp>
      <xdr:nvSpPr>
        <xdr:cNvPr id="51" name="Line 55"/>
        <xdr:cNvSpPr>
          <a:spLocks/>
        </xdr:cNvSpPr>
      </xdr:nvSpPr>
      <xdr:spPr>
        <a:xfrm>
          <a:off x="6200775" y="49720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31</xdr:row>
      <xdr:rowOff>152400</xdr:rowOff>
    </xdr:from>
    <xdr:to>
      <xdr:col>9</xdr:col>
      <xdr:colOff>304800</xdr:colOff>
      <xdr:row>38</xdr:row>
      <xdr:rowOff>114300</xdr:rowOff>
    </xdr:to>
    <xdr:sp>
      <xdr:nvSpPr>
        <xdr:cNvPr id="52" name="Line 56"/>
        <xdr:cNvSpPr>
          <a:spLocks/>
        </xdr:cNvSpPr>
      </xdr:nvSpPr>
      <xdr:spPr>
        <a:xfrm>
          <a:off x="6477000" y="52578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31</xdr:row>
      <xdr:rowOff>142875</xdr:rowOff>
    </xdr:from>
    <xdr:to>
      <xdr:col>7</xdr:col>
      <xdr:colOff>104775</xdr:colOff>
      <xdr:row>38</xdr:row>
      <xdr:rowOff>104775</xdr:rowOff>
    </xdr:to>
    <xdr:sp>
      <xdr:nvSpPr>
        <xdr:cNvPr id="53" name="Line 57"/>
        <xdr:cNvSpPr>
          <a:spLocks/>
        </xdr:cNvSpPr>
      </xdr:nvSpPr>
      <xdr:spPr>
        <a:xfrm>
          <a:off x="4905375" y="52482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36</xdr:row>
      <xdr:rowOff>142875</xdr:rowOff>
    </xdr:from>
    <xdr:to>
      <xdr:col>7</xdr:col>
      <xdr:colOff>57150</xdr:colOff>
      <xdr:row>38</xdr:row>
      <xdr:rowOff>123825</xdr:rowOff>
    </xdr:to>
    <xdr:sp>
      <xdr:nvSpPr>
        <xdr:cNvPr id="54" name="Oval 58"/>
        <xdr:cNvSpPr>
          <a:spLocks/>
        </xdr:cNvSpPr>
      </xdr:nvSpPr>
      <xdr:spPr>
        <a:xfrm>
          <a:off x="4514850" y="60579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38</xdr:row>
      <xdr:rowOff>85725</xdr:rowOff>
    </xdr:from>
    <xdr:to>
      <xdr:col>7</xdr:col>
      <xdr:colOff>276225</xdr:colOff>
      <xdr:row>40</xdr:row>
      <xdr:rowOff>66675</xdr:rowOff>
    </xdr:to>
    <xdr:sp>
      <xdr:nvSpPr>
        <xdr:cNvPr id="55" name="Oval 59"/>
        <xdr:cNvSpPr>
          <a:spLocks/>
        </xdr:cNvSpPr>
      </xdr:nvSpPr>
      <xdr:spPr>
        <a:xfrm>
          <a:off x="4733925" y="63246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36</xdr:row>
      <xdr:rowOff>142875</xdr:rowOff>
    </xdr:from>
    <xdr:to>
      <xdr:col>8</xdr:col>
      <xdr:colOff>28575</xdr:colOff>
      <xdr:row>38</xdr:row>
      <xdr:rowOff>123825</xdr:rowOff>
    </xdr:to>
    <xdr:sp>
      <xdr:nvSpPr>
        <xdr:cNvPr id="56" name="Oval 60"/>
        <xdr:cNvSpPr>
          <a:spLocks/>
        </xdr:cNvSpPr>
      </xdr:nvSpPr>
      <xdr:spPr>
        <a:xfrm>
          <a:off x="5172075" y="60579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36</xdr:row>
      <xdr:rowOff>133350</xdr:rowOff>
    </xdr:from>
    <xdr:to>
      <xdr:col>9</xdr:col>
      <xdr:colOff>200025</xdr:colOff>
      <xdr:row>38</xdr:row>
      <xdr:rowOff>114300</xdr:rowOff>
    </xdr:to>
    <xdr:sp>
      <xdr:nvSpPr>
        <xdr:cNvPr id="57" name="Oval 61"/>
        <xdr:cNvSpPr>
          <a:spLocks/>
        </xdr:cNvSpPr>
      </xdr:nvSpPr>
      <xdr:spPr>
        <a:xfrm>
          <a:off x="6029325" y="60483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38</xdr:row>
      <xdr:rowOff>114300</xdr:rowOff>
    </xdr:from>
    <xdr:to>
      <xdr:col>9</xdr:col>
      <xdr:colOff>476250</xdr:colOff>
      <xdr:row>40</xdr:row>
      <xdr:rowOff>95250</xdr:rowOff>
    </xdr:to>
    <xdr:sp>
      <xdr:nvSpPr>
        <xdr:cNvPr id="58" name="Oval 62"/>
        <xdr:cNvSpPr>
          <a:spLocks/>
        </xdr:cNvSpPr>
      </xdr:nvSpPr>
      <xdr:spPr>
        <a:xfrm>
          <a:off x="6305550" y="63531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38</xdr:row>
      <xdr:rowOff>104775</xdr:rowOff>
    </xdr:from>
    <xdr:to>
      <xdr:col>8</xdr:col>
      <xdr:colOff>352425</xdr:colOff>
      <xdr:row>40</xdr:row>
      <xdr:rowOff>85725</xdr:rowOff>
    </xdr:to>
    <xdr:sp>
      <xdr:nvSpPr>
        <xdr:cNvPr id="59" name="Oval 63"/>
        <xdr:cNvSpPr>
          <a:spLocks/>
        </xdr:cNvSpPr>
      </xdr:nvSpPr>
      <xdr:spPr>
        <a:xfrm>
          <a:off x="5495925" y="63436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38100</xdr:rowOff>
    </xdr:from>
    <xdr:to>
      <xdr:col>5</xdr:col>
      <xdr:colOff>666750</xdr:colOff>
      <xdr:row>31</xdr:row>
      <xdr:rowOff>133350</xdr:rowOff>
    </xdr:to>
    <xdr:sp>
      <xdr:nvSpPr>
        <xdr:cNvPr id="60" name="AutoShape 64"/>
        <xdr:cNvSpPr>
          <a:spLocks/>
        </xdr:cNvSpPr>
      </xdr:nvSpPr>
      <xdr:spPr>
        <a:xfrm>
          <a:off x="3505200" y="4657725"/>
          <a:ext cx="590550" cy="58102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38</xdr:row>
      <xdr:rowOff>123825</xdr:rowOff>
    </xdr:from>
    <xdr:to>
      <xdr:col>9</xdr:col>
      <xdr:colOff>504825</xdr:colOff>
      <xdr:row>40</xdr:row>
      <xdr:rowOff>104775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6276975" y="63627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8</xdr:col>
      <xdr:colOff>542925</xdr:colOff>
      <xdr:row>36</xdr:row>
      <xdr:rowOff>142875</xdr:rowOff>
    </xdr:from>
    <xdr:to>
      <xdr:col>9</xdr:col>
      <xdr:colOff>257175</xdr:colOff>
      <xdr:row>38</xdr:row>
      <xdr:rowOff>123825</xdr:rowOff>
    </xdr:to>
    <xdr:sp>
      <xdr:nvSpPr>
        <xdr:cNvPr id="62" name="TextBox 66"/>
        <xdr:cNvSpPr txBox="1">
          <a:spLocks noChangeArrowheads="1"/>
        </xdr:cNvSpPr>
      </xdr:nvSpPr>
      <xdr:spPr>
        <a:xfrm>
          <a:off x="6029325" y="60579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8</xdr:col>
      <xdr:colOff>0</xdr:colOff>
      <xdr:row>38</xdr:row>
      <xdr:rowOff>114300</xdr:rowOff>
    </xdr:from>
    <xdr:to>
      <xdr:col>8</xdr:col>
      <xdr:colOff>400050</xdr:colOff>
      <xdr:row>40</xdr:row>
      <xdr:rowOff>95250</xdr:rowOff>
    </xdr:to>
    <xdr:sp>
      <xdr:nvSpPr>
        <xdr:cNvPr id="63" name="TextBox 67"/>
        <xdr:cNvSpPr txBox="1">
          <a:spLocks noChangeArrowheads="1"/>
        </xdr:cNvSpPr>
      </xdr:nvSpPr>
      <xdr:spPr>
        <a:xfrm>
          <a:off x="5486400" y="63531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352425</xdr:colOff>
      <xdr:row>36</xdr:row>
      <xdr:rowOff>152400</xdr:rowOff>
    </xdr:from>
    <xdr:to>
      <xdr:col>8</xdr:col>
      <xdr:colOff>66675</xdr:colOff>
      <xdr:row>38</xdr:row>
      <xdr:rowOff>133350</xdr:rowOff>
    </xdr:to>
    <xdr:sp>
      <xdr:nvSpPr>
        <xdr:cNvPr id="64" name="TextBox 68"/>
        <xdr:cNvSpPr txBox="1">
          <a:spLocks noChangeArrowheads="1"/>
        </xdr:cNvSpPr>
      </xdr:nvSpPr>
      <xdr:spPr>
        <a:xfrm>
          <a:off x="5153025" y="60674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6</xdr:col>
      <xdr:colOff>609600</xdr:colOff>
      <xdr:row>38</xdr:row>
      <xdr:rowOff>95250</xdr:rowOff>
    </xdr:from>
    <xdr:to>
      <xdr:col>7</xdr:col>
      <xdr:colOff>323850</xdr:colOff>
      <xdr:row>40</xdr:row>
      <xdr:rowOff>76200</xdr:rowOff>
    </xdr:to>
    <xdr:sp>
      <xdr:nvSpPr>
        <xdr:cNvPr id="65" name="TextBox 69"/>
        <xdr:cNvSpPr txBox="1">
          <a:spLocks noChangeArrowheads="1"/>
        </xdr:cNvSpPr>
      </xdr:nvSpPr>
      <xdr:spPr>
        <a:xfrm>
          <a:off x="4724400" y="6334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6</xdr:col>
      <xdr:colOff>371475</xdr:colOff>
      <xdr:row>37</xdr:row>
      <xdr:rowOff>0</xdr:rowOff>
    </xdr:from>
    <xdr:to>
      <xdr:col>7</xdr:col>
      <xdr:colOff>85725</xdr:colOff>
      <xdr:row>38</xdr:row>
      <xdr:rowOff>142875</xdr:rowOff>
    </xdr:to>
    <xdr:sp>
      <xdr:nvSpPr>
        <xdr:cNvPr id="66" name="TextBox 70"/>
        <xdr:cNvSpPr txBox="1">
          <a:spLocks noChangeArrowheads="1"/>
        </xdr:cNvSpPr>
      </xdr:nvSpPr>
      <xdr:spPr>
        <a:xfrm>
          <a:off x="4486275" y="60769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9525</xdr:colOff>
      <xdr:row>29</xdr:row>
      <xdr:rowOff>28575</xdr:rowOff>
    </xdr:from>
    <xdr:to>
      <xdr:col>4</xdr:col>
      <xdr:colOff>409575</xdr:colOff>
      <xdr:row>31</xdr:row>
      <xdr:rowOff>9525</xdr:rowOff>
    </xdr:to>
    <xdr:sp>
      <xdr:nvSpPr>
        <xdr:cNvPr id="67" name="TextBox 71"/>
        <xdr:cNvSpPr txBox="1">
          <a:spLocks noChangeArrowheads="1"/>
        </xdr:cNvSpPr>
      </xdr:nvSpPr>
      <xdr:spPr>
        <a:xfrm>
          <a:off x="2752725" y="48101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10</xdr:col>
      <xdr:colOff>66675</xdr:colOff>
      <xdr:row>28</xdr:row>
      <xdr:rowOff>152400</xdr:rowOff>
    </xdr:from>
    <xdr:to>
      <xdr:col>10</xdr:col>
      <xdr:colOff>457200</xdr:colOff>
      <xdr:row>30</xdr:row>
      <xdr:rowOff>133350</xdr:rowOff>
    </xdr:to>
    <xdr:sp>
      <xdr:nvSpPr>
        <xdr:cNvPr id="68" name="TextBox 72"/>
        <xdr:cNvSpPr txBox="1">
          <a:spLocks noChangeArrowheads="1"/>
        </xdr:cNvSpPr>
      </xdr:nvSpPr>
      <xdr:spPr>
        <a:xfrm>
          <a:off x="6924675" y="47720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8</xdr:col>
      <xdr:colOff>485775</xdr:colOff>
      <xdr:row>28</xdr:row>
      <xdr:rowOff>0</xdr:rowOff>
    </xdr:from>
    <xdr:to>
      <xdr:col>9</xdr:col>
      <xdr:colOff>342900</xdr:colOff>
      <xdr:row>29</xdr:row>
      <xdr:rowOff>133350</xdr:rowOff>
    </xdr:to>
    <xdr:sp>
      <xdr:nvSpPr>
        <xdr:cNvPr id="69" name="TextBox 73"/>
        <xdr:cNvSpPr txBox="1">
          <a:spLocks noChangeArrowheads="1"/>
        </xdr:cNvSpPr>
      </xdr:nvSpPr>
      <xdr:spPr>
        <a:xfrm>
          <a:off x="5972175" y="46196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1</a:t>
          </a:r>
        </a:p>
      </xdr:txBody>
    </xdr:sp>
    <xdr:clientData/>
  </xdr:twoCellAnchor>
  <xdr:twoCellAnchor>
    <xdr:from>
      <xdr:col>7</xdr:col>
      <xdr:colOff>304800</xdr:colOff>
      <xdr:row>28</xdr:row>
      <xdr:rowOff>0</xdr:rowOff>
    </xdr:from>
    <xdr:to>
      <xdr:col>8</xdr:col>
      <xdr:colOff>161925</xdr:colOff>
      <xdr:row>29</xdr:row>
      <xdr:rowOff>133350</xdr:rowOff>
    </xdr:to>
    <xdr:sp>
      <xdr:nvSpPr>
        <xdr:cNvPr id="70" name="TextBox 74"/>
        <xdr:cNvSpPr txBox="1">
          <a:spLocks noChangeArrowheads="1"/>
        </xdr:cNvSpPr>
      </xdr:nvSpPr>
      <xdr:spPr>
        <a:xfrm>
          <a:off x="5105400" y="46196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2</a:t>
          </a:r>
        </a:p>
      </xdr:txBody>
    </xdr:sp>
    <xdr:clientData/>
  </xdr:twoCellAnchor>
  <xdr:twoCellAnchor>
    <xdr:from>
      <xdr:col>6</xdr:col>
      <xdr:colOff>333375</xdr:colOff>
      <xdr:row>28</xdr:row>
      <xdr:rowOff>9525</xdr:rowOff>
    </xdr:from>
    <xdr:to>
      <xdr:col>7</xdr:col>
      <xdr:colOff>190500</xdr:colOff>
      <xdr:row>29</xdr:row>
      <xdr:rowOff>142875</xdr:rowOff>
    </xdr:to>
    <xdr:sp>
      <xdr:nvSpPr>
        <xdr:cNvPr id="71" name="TextBox 75"/>
        <xdr:cNvSpPr txBox="1">
          <a:spLocks noChangeArrowheads="1"/>
        </xdr:cNvSpPr>
      </xdr:nvSpPr>
      <xdr:spPr>
        <a:xfrm>
          <a:off x="4448175" y="4629150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3</a:t>
          </a:r>
        </a:p>
      </xdr:txBody>
    </xdr:sp>
    <xdr:clientData/>
  </xdr:twoCellAnchor>
  <xdr:twoCellAnchor>
    <xdr:from>
      <xdr:col>3</xdr:col>
      <xdr:colOff>104775</xdr:colOff>
      <xdr:row>23</xdr:row>
      <xdr:rowOff>76200</xdr:rowOff>
    </xdr:from>
    <xdr:to>
      <xdr:col>5</xdr:col>
      <xdr:colOff>276225</xdr:colOff>
      <xdr:row>25</xdr:row>
      <xdr:rowOff>19050</xdr:rowOff>
    </xdr:to>
    <xdr:sp>
      <xdr:nvSpPr>
        <xdr:cNvPr id="72" name="TextBox 76"/>
        <xdr:cNvSpPr txBox="1">
          <a:spLocks noChangeArrowheads="1"/>
        </xdr:cNvSpPr>
      </xdr:nvSpPr>
      <xdr:spPr>
        <a:xfrm>
          <a:off x="2162175" y="3886200"/>
          <a:ext cx="1543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протокол № 2</a:t>
          </a:r>
        </a:p>
      </xdr:txBody>
    </xdr:sp>
    <xdr:clientData/>
  </xdr:twoCellAnchor>
  <xdr:twoCellAnchor>
    <xdr:from>
      <xdr:col>11</xdr:col>
      <xdr:colOff>276225</xdr:colOff>
      <xdr:row>24</xdr:row>
      <xdr:rowOff>114300</xdr:rowOff>
    </xdr:from>
    <xdr:to>
      <xdr:col>12</xdr:col>
      <xdr:colOff>619125</xdr:colOff>
      <xdr:row>26</xdr:row>
      <xdr:rowOff>0</xdr:rowOff>
    </xdr:to>
    <xdr:sp>
      <xdr:nvSpPr>
        <xdr:cNvPr id="73" name="AutoShape 77"/>
        <xdr:cNvSpPr>
          <a:spLocks/>
        </xdr:cNvSpPr>
      </xdr:nvSpPr>
      <xdr:spPr>
        <a:xfrm>
          <a:off x="7820025" y="4086225"/>
          <a:ext cx="1028700" cy="209550"/>
        </a:xfrm>
        <a:prstGeom prst="borderCallout1">
          <a:avLst>
            <a:gd name="adj1" fmla="val -247916"/>
            <a:gd name="adj2" fmla="val 163634"/>
            <a:gd name="adj3" fmla="val 4546"/>
            <a:gd name="adj4" fmla="val -257291"/>
            <a:gd name="adj5" fmla="val 136365"/>
            <a:gd name="adj6" fmla="val -247916"/>
            <a:gd name="adj7" fmla="val 16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RE-THERM</a:t>
          </a:r>
        </a:p>
      </xdr:txBody>
    </xdr:sp>
    <xdr:clientData/>
  </xdr:twoCellAnchor>
  <xdr:twoCellAnchor>
    <xdr:from>
      <xdr:col>8</xdr:col>
      <xdr:colOff>152400</xdr:colOff>
      <xdr:row>25</xdr:row>
      <xdr:rowOff>123825</xdr:rowOff>
    </xdr:from>
    <xdr:to>
      <xdr:col>8</xdr:col>
      <xdr:colOff>247650</xdr:colOff>
      <xdr:row>34</xdr:row>
      <xdr:rowOff>57150</xdr:rowOff>
    </xdr:to>
    <xdr:sp>
      <xdr:nvSpPr>
        <xdr:cNvPr id="74" name="Rectangle 78"/>
        <xdr:cNvSpPr>
          <a:spLocks/>
        </xdr:cNvSpPr>
      </xdr:nvSpPr>
      <xdr:spPr>
        <a:xfrm>
          <a:off x="5638800" y="4257675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142875</xdr:rowOff>
    </xdr:from>
    <xdr:to>
      <xdr:col>8</xdr:col>
      <xdr:colOff>95250</xdr:colOff>
      <xdr:row>38</xdr:row>
      <xdr:rowOff>104775</xdr:rowOff>
    </xdr:to>
    <xdr:sp>
      <xdr:nvSpPr>
        <xdr:cNvPr id="75" name="Line 79"/>
        <xdr:cNvSpPr>
          <a:spLocks/>
        </xdr:cNvSpPr>
      </xdr:nvSpPr>
      <xdr:spPr>
        <a:xfrm>
          <a:off x="5581650" y="52482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390525</xdr:colOff>
      <xdr:row>57</xdr:row>
      <xdr:rowOff>47625</xdr:rowOff>
    </xdr:from>
    <xdr:to>
      <xdr:col>9</xdr:col>
      <xdr:colOff>323850</xdr:colOff>
      <xdr:row>58</xdr:row>
      <xdr:rowOff>66675</xdr:rowOff>
    </xdr:to>
    <xdr:sp>
      <xdr:nvSpPr>
        <xdr:cNvPr id="76" name="Rectangle 80"/>
        <xdr:cNvSpPr>
          <a:spLocks/>
        </xdr:cNvSpPr>
      </xdr:nvSpPr>
      <xdr:spPr>
        <a:xfrm>
          <a:off x="4505325" y="9448800"/>
          <a:ext cx="1990725" cy="180975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400050</xdr:colOff>
      <xdr:row>45</xdr:row>
      <xdr:rowOff>114300</xdr:rowOff>
    </xdr:from>
    <xdr:to>
      <xdr:col>9</xdr:col>
      <xdr:colOff>333375</xdr:colOff>
      <xdr:row>46</xdr:row>
      <xdr:rowOff>133350</xdr:rowOff>
    </xdr:to>
    <xdr:sp>
      <xdr:nvSpPr>
        <xdr:cNvPr id="77" name="Rectangle 81"/>
        <xdr:cNvSpPr>
          <a:spLocks/>
        </xdr:cNvSpPr>
      </xdr:nvSpPr>
      <xdr:spPr>
        <a:xfrm>
          <a:off x="4514850" y="7572375"/>
          <a:ext cx="1990725" cy="180975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45</xdr:row>
      <xdr:rowOff>0</xdr:rowOff>
    </xdr:from>
    <xdr:to>
      <xdr:col>11</xdr:col>
      <xdr:colOff>485775</xdr:colOff>
      <xdr:row>60</xdr:row>
      <xdr:rowOff>38100</xdr:rowOff>
    </xdr:to>
    <xdr:sp>
      <xdr:nvSpPr>
        <xdr:cNvPr id="78" name="Rectangle 82"/>
        <xdr:cNvSpPr>
          <a:spLocks/>
        </xdr:cNvSpPr>
      </xdr:nvSpPr>
      <xdr:spPr>
        <a:xfrm>
          <a:off x="6543675" y="7458075"/>
          <a:ext cx="1485900" cy="246697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447675</xdr:colOff>
      <xdr:row>46</xdr:row>
      <xdr:rowOff>152400</xdr:rowOff>
    </xdr:from>
    <xdr:to>
      <xdr:col>9</xdr:col>
      <xdr:colOff>333375</xdr:colOff>
      <xdr:row>49</xdr:row>
      <xdr:rowOff>133350</xdr:rowOff>
    </xdr:to>
    <xdr:sp>
      <xdr:nvSpPr>
        <xdr:cNvPr id="79" name="Rectangle 83"/>
        <xdr:cNvSpPr>
          <a:spLocks/>
        </xdr:cNvSpPr>
      </xdr:nvSpPr>
      <xdr:spPr>
        <a:xfrm>
          <a:off x="5934075" y="7772400"/>
          <a:ext cx="571500" cy="4667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54</xdr:row>
      <xdr:rowOff>38100</xdr:rowOff>
    </xdr:from>
    <xdr:to>
      <xdr:col>9</xdr:col>
      <xdr:colOff>342900</xdr:colOff>
      <xdr:row>57</xdr:row>
      <xdr:rowOff>19050</xdr:rowOff>
    </xdr:to>
    <xdr:sp>
      <xdr:nvSpPr>
        <xdr:cNvPr id="80" name="Rectangle 84"/>
        <xdr:cNvSpPr>
          <a:spLocks/>
        </xdr:cNvSpPr>
      </xdr:nvSpPr>
      <xdr:spPr>
        <a:xfrm>
          <a:off x="5943600" y="8953500"/>
          <a:ext cx="571500" cy="466725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46</xdr:row>
      <xdr:rowOff>152400</xdr:rowOff>
    </xdr:from>
    <xdr:to>
      <xdr:col>8</xdr:col>
      <xdr:colOff>257175</xdr:colOff>
      <xdr:row>49</xdr:row>
      <xdr:rowOff>133350</xdr:rowOff>
    </xdr:to>
    <xdr:sp>
      <xdr:nvSpPr>
        <xdr:cNvPr id="81" name="Rectangle 85"/>
        <xdr:cNvSpPr>
          <a:spLocks/>
        </xdr:cNvSpPr>
      </xdr:nvSpPr>
      <xdr:spPr>
        <a:xfrm>
          <a:off x="5172075" y="7772400"/>
          <a:ext cx="571500" cy="466725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54</xdr:row>
      <xdr:rowOff>38100</xdr:rowOff>
    </xdr:from>
    <xdr:to>
      <xdr:col>8</xdr:col>
      <xdr:colOff>247650</xdr:colOff>
      <xdr:row>57</xdr:row>
      <xdr:rowOff>19050</xdr:rowOff>
    </xdr:to>
    <xdr:sp>
      <xdr:nvSpPr>
        <xdr:cNvPr id="82" name="Rectangle 86"/>
        <xdr:cNvSpPr>
          <a:spLocks/>
        </xdr:cNvSpPr>
      </xdr:nvSpPr>
      <xdr:spPr>
        <a:xfrm>
          <a:off x="5162550" y="8953500"/>
          <a:ext cx="571500" cy="466725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390525</xdr:colOff>
      <xdr:row>47</xdr:row>
      <xdr:rowOff>0</xdr:rowOff>
    </xdr:from>
    <xdr:to>
      <xdr:col>7</xdr:col>
      <xdr:colOff>266700</xdr:colOff>
      <xdr:row>49</xdr:row>
      <xdr:rowOff>142875</xdr:rowOff>
    </xdr:to>
    <xdr:sp>
      <xdr:nvSpPr>
        <xdr:cNvPr id="83" name="Rectangle 87"/>
        <xdr:cNvSpPr>
          <a:spLocks/>
        </xdr:cNvSpPr>
      </xdr:nvSpPr>
      <xdr:spPr>
        <a:xfrm>
          <a:off x="4505325" y="7781925"/>
          <a:ext cx="561975" cy="466725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54</xdr:row>
      <xdr:rowOff>47625</xdr:rowOff>
    </xdr:from>
    <xdr:to>
      <xdr:col>7</xdr:col>
      <xdr:colOff>257175</xdr:colOff>
      <xdr:row>57</xdr:row>
      <xdr:rowOff>28575</xdr:rowOff>
    </xdr:to>
    <xdr:sp>
      <xdr:nvSpPr>
        <xdr:cNvPr id="84" name="Rectangle 88"/>
        <xdr:cNvSpPr>
          <a:spLocks/>
        </xdr:cNvSpPr>
      </xdr:nvSpPr>
      <xdr:spPr>
        <a:xfrm>
          <a:off x="4486275" y="8963025"/>
          <a:ext cx="571500" cy="466725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47</xdr:row>
      <xdr:rowOff>133350</xdr:rowOff>
    </xdr:from>
    <xdr:to>
      <xdr:col>7</xdr:col>
      <xdr:colOff>352425</xdr:colOff>
      <xdr:row>56</xdr:row>
      <xdr:rowOff>66675</xdr:rowOff>
    </xdr:to>
    <xdr:sp>
      <xdr:nvSpPr>
        <xdr:cNvPr id="85" name="Rectangle 89"/>
        <xdr:cNvSpPr>
          <a:spLocks/>
        </xdr:cNvSpPr>
      </xdr:nvSpPr>
      <xdr:spPr>
        <a:xfrm>
          <a:off x="5057775" y="7915275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247650</xdr:colOff>
      <xdr:row>47</xdr:row>
      <xdr:rowOff>123825</xdr:rowOff>
    </xdr:from>
    <xdr:to>
      <xdr:col>8</xdr:col>
      <xdr:colOff>342900</xdr:colOff>
      <xdr:row>56</xdr:row>
      <xdr:rowOff>57150</xdr:rowOff>
    </xdr:to>
    <xdr:sp>
      <xdr:nvSpPr>
        <xdr:cNvPr id="86" name="Rectangle 90"/>
        <xdr:cNvSpPr>
          <a:spLocks/>
        </xdr:cNvSpPr>
      </xdr:nvSpPr>
      <xdr:spPr>
        <a:xfrm>
          <a:off x="5734050" y="7905750"/>
          <a:ext cx="952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342900</xdr:colOff>
      <xdr:row>47</xdr:row>
      <xdr:rowOff>123825</xdr:rowOff>
    </xdr:from>
    <xdr:to>
      <xdr:col>8</xdr:col>
      <xdr:colOff>438150</xdr:colOff>
      <xdr:row>56</xdr:row>
      <xdr:rowOff>57150</xdr:rowOff>
    </xdr:to>
    <xdr:sp>
      <xdr:nvSpPr>
        <xdr:cNvPr id="87" name="Rectangle 91"/>
        <xdr:cNvSpPr>
          <a:spLocks/>
        </xdr:cNvSpPr>
      </xdr:nvSpPr>
      <xdr:spPr>
        <a:xfrm>
          <a:off x="5829300" y="7905750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52</xdr:row>
      <xdr:rowOff>28575</xdr:rowOff>
    </xdr:from>
    <xdr:to>
      <xdr:col>6</xdr:col>
      <xdr:colOff>647700</xdr:colOff>
      <xdr:row>58</xdr:row>
      <xdr:rowOff>152400</xdr:rowOff>
    </xdr:to>
    <xdr:sp>
      <xdr:nvSpPr>
        <xdr:cNvPr id="88" name="Line 92"/>
        <xdr:cNvSpPr>
          <a:spLocks/>
        </xdr:cNvSpPr>
      </xdr:nvSpPr>
      <xdr:spPr>
        <a:xfrm>
          <a:off x="4762500" y="86201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52</xdr:row>
      <xdr:rowOff>19050</xdr:rowOff>
    </xdr:from>
    <xdr:to>
      <xdr:col>7</xdr:col>
      <xdr:colOff>609600</xdr:colOff>
      <xdr:row>58</xdr:row>
      <xdr:rowOff>142875</xdr:rowOff>
    </xdr:to>
    <xdr:sp>
      <xdr:nvSpPr>
        <xdr:cNvPr id="89" name="Line 93"/>
        <xdr:cNvSpPr>
          <a:spLocks/>
        </xdr:cNvSpPr>
      </xdr:nvSpPr>
      <xdr:spPr>
        <a:xfrm>
          <a:off x="5410200" y="86106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28575</xdr:rowOff>
    </xdr:from>
    <xdr:to>
      <xdr:col>9</xdr:col>
      <xdr:colOff>28575</xdr:colOff>
      <xdr:row>58</xdr:row>
      <xdr:rowOff>152400</xdr:rowOff>
    </xdr:to>
    <xdr:sp>
      <xdr:nvSpPr>
        <xdr:cNvPr id="90" name="Line 94"/>
        <xdr:cNvSpPr>
          <a:spLocks/>
        </xdr:cNvSpPr>
      </xdr:nvSpPr>
      <xdr:spPr>
        <a:xfrm>
          <a:off x="6200775" y="86201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53</xdr:row>
      <xdr:rowOff>152400</xdr:rowOff>
    </xdr:from>
    <xdr:to>
      <xdr:col>9</xdr:col>
      <xdr:colOff>304800</xdr:colOff>
      <xdr:row>60</xdr:row>
      <xdr:rowOff>114300</xdr:rowOff>
    </xdr:to>
    <xdr:sp>
      <xdr:nvSpPr>
        <xdr:cNvPr id="91" name="Line 95"/>
        <xdr:cNvSpPr>
          <a:spLocks/>
        </xdr:cNvSpPr>
      </xdr:nvSpPr>
      <xdr:spPr>
        <a:xfrm>
          <a:off x="6477000" y="89058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180975</xdr:colOff>
      <xdr:row>53</xdr:row>
      <xdr:rowOff>142875</xdr:rowOff>
    </xdr:from>
    <xdr:to>
      <xdr:col>8</xdr:col>
      <xdr:colOff>180975</xdr:colOff>
      <xdr:row>60</xdr:row>
      <xdr:rowOff>104775</xdr:rowOff>
    </xdr:to>
    <xdr:sp>
      <xdr:nvSpPr>
        <xdr:cNvPr id="92" name="Line 96"/>
        <xdr:cNvSpPr>
          <a:spLocks/>
        </xdr:cNvSpPr>
      </xdr:nvSpPr>
      <xdr:spPr>
        <a:xfrm>
          <a:off x="5667375" y="88963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53</xdr:row>
      <xdr:rowOff>142875</xdr:rowOff>
    </xdr:from>
    <xdr:to>
      <xdr:col>7</xdr:col>
      <xdr:colOff>219075</xdr:colOff>
      <xdr:row>60</xdr:row>
      <xdr:rowOff>104775</xdr:rowOff>
    </xdr:to>
    <xdr:sp>
      <xdr:nvSpPr>
        <xdr:cNvPr id="93" name="Line 97"/>
        <xdr:cNvSpPr>
          <a:spLocks/>
        </xdr:cNvSpPr>
      </xdr:nvSpPr>
      <xdr:spPr>
        <a:xfrm>
          <a:off x="5019675" y="88963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58</xdr:row>
      <xdr:rowOff>142875</xdr:rowOff>
    </xdr:from>
    <xdr:to>
      <xdr:col>7</xdr:col>
      <xdr:colOff>142875</xdr:colOff>
      <xdr:row>60</xdr:row>
      <xdr:rowOff>123825</xdr:rowOff>
    </xdr:to>
    <xdr:sp>
      <xdr:nvSpPr>
        <xdr:cNvPr id="94" name="Oval 98"/>
        <xdr:cNvSpPr>
          <a:spLocks/>
        </xdr:cNvSpPr>
      </xdr:nvSpPr>
      <xdr:spPr>
        <a:xfrm>
          <a:off x="4600575" y="97059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60</xdr:row>
      <xdr:rowOff>85725</xdr:rowOff>
    </xdr:from>
    <xdr:to>
      <xdr:col>7</xdr:col>
      <xdr:colOff>390525</xdr:colOff>
      <xdr:row>62</xdr:row>
      <xdr:rowOff>66675</xdr:rowOff>
    </xdr:to>
    <xdr:sp>
      <xdr:nvSpPr>
        <xdr:cNvPr id="95" name="Oval 99"/>
        <xdr:cNvSpPr>
          <a:spLocks/>
        </xdr:cNvSpPr>
      </xdr:nvSpPr>
      <xdr:spPr>
        <a:xfrm>
          <a:off x="4848225" y="99726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58</xdr:row>
      <xdr:rowOff>142875</xdr:rowOff>
    </xdr:from>
    <xdr:to>
      <xdr:col>8</xdr:col>
      <xdr:colOff>95250</xdr:colOff>
      <xdr:row>60</xdr:row>
      <xdr:rowOff>123825</xdr:rowOff>
    </xdr:to>
    <xdr:sp>
      <xdr:nvSpPr>
        <xdr:cNvPr id="96" name="Oval 100"/>
        <xdr:cNvSpPr>
          <a:spLocks/>
        </xdr:cNvSpPr>
      </xdr:nvSpPr>
      <xdr:spPr>
        <a:xfrm>
          <a:off x="5238750" y="970597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58</xdr:row>
      <xdr:rowOff>133350</xdr:rowOff>
    </xdr:from>
    <xdr:to>
      <xdr:col>9</xdr:col>
      <xdr:colOff>200025</xdr:colOff>
      <xdr:row>60</xdr:row>
      <xdr:rowOff>114300</xdr:rowOff>
    </xdr:to>
    <xdr:sp>
      <xdr:nvSpPr>
        <xdr:cNvPr id="97" name="Oval 101"/>
        <xdr:cNvSpPr>
          <a:spLocks/>
        </xdr:cNvSpPr>
      </xdr:nvSpPr>
      <xdr:spPr>
        <a:xfrm>
          <a:off x="6029325" y="96964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60</xdr:row>
      <xdr:rowOff>114300</xdr:rowOff>
    </xdr:from>
    <xdr:to>
      <xdr:col>9</xdr:col>
      <xdr:colOff>476250</xdr:colOff>
      <xdr:row>62</xdr:row>
      <xdr:rowOff>95250</xdr:rowOff>
    </xdr:to>
    <xdr:sp>
      <xdr:nvSpPr>
        <xdr:cNvPr id="98" name="Oval 102"/>
        <xdr:cNvSpPr>
          <a:spLocks/>
        </xdr:cNvSpPr>
      </xdr:nvSpPr>
      <xdr:spPr>
        <a:xfrm>
          <a:off x="6305550" y="100012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60</xdr:row>
      <xdr:rowOff>104775</xdr:rowOff>
    </xdr:from>
    <xdr:to>
      <xdr:col>8</xdr:col>
      <xdr:colOff>352425</xdr:colOff>
      <xdr:row>62</xdr:row>
      <xdr:rowOff>85725</xdr:rowOff>
    </xdr:to>
    <xdr:sp>
      <xdr:nvSpPr>
        <xdr:cNvPr id="99" name="Oval 103"/>
        <xdr:cNvSpPr>
          <a:spLocks/>
        </xdr:cNvSpPr>
      </xdr:nvSpPr>
      <xdr:spPr>
        <a:xfrm>
          <a:off x="5495925" y="99917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50</xdr:row>
      <xdr:rowOff>38100</xdr:rowOff>
    </xdr:from>
    <xdr:to>
      <xdr:col>5</xdr:col>
      <xdr:colOff>666750</xdr:colOff>
      <xdr:row>53</xdr:row>
      <xdr:rowOff>133350</xdr:rowOff>
    </xdr:to>
    <xdr:sp>
      <xdr:nvSpPr>
        <xdr:cNvPr id="100" name="AutoShape 104"/>
        <xdr:cNvSpPr>
          <a:spLocks/>
        </xdr:cNvSpPr>
      </xdr:nvSpPr>
      <xdr:spPr>
        <a:xfrm>
          <a:off x="3505200" y="8305800"/>
          <a:ext cx="590550" cy="58102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60</xdr:row>
      <xdr:rowOff>123825</xdr:rowOff>
    </xdr:from>
    <xdr:to>
      <xdr:col>9</xdr:col>
      <xdr:colOff>504825</xdr:colOff>
      <xdr:row>62</xdr:row>
      <xdr:rowOff>104775</xdr:rowOff>
    </xdr:to>
    <xdr:sp>
      <xdr:nvSpPr>
        <xdr:cNvPr id="101" name="TextBox 105"/>
        <xdr:cNvSpPr txBox="1">
          <a:spLocks noChangeArrowheads="1"/>
        </xdr:cNvSpPr>
      </xdr:nvSpPr>
      <xdr:spPr>
        <a:xfrm>
          <a:off x="6276975" y="100107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8</xdr:col>
      <xdr:colOff>542925</xdr:colOff>
      <xdr:row>58</xdr:row>
      <xdr:rowOff>142875</xdr:rowOff>
    </xdr:from>
    <xdr:to>
      <xdr:col>9</xdr:col>
      <xdr:colOff>257175</xdr:colOff>
      <xdr:row>60</xdr:row>
      <xdr:rowOff>123825</xdr:rowOff>
    </xdr:to>
    <xdr:sp>
      <xdr:nvSpPr>
        <xdr:cNvPr id="102" name="TextBox 106"/>
        <xdr:cNvSpPr txBox="1">
          <a:spLocks noChangeArrowheads="1"/>
        </xdr:cNvSpPr>
      </xdr:nvSpPr>
      <xdr:spPr>
        <a:xfrm>
          <a:off x="6029325" y="97059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8</xdr:col>
      <xdr:colOff>0</xdr:colOff>
      <xdr:row>60</xdr:row>
      <xdr:rowOff>114300</xdr:rowOff>
    </xdr:from>
    <xdr:to>
      <xdr:col>8</xdr:col>
      <xdr:colOff>400050</xdr:colOff>
      <xdr:row>62</xdr:row>
      <xdr:rowOff>95250</xdr:rowOff>
    </xdr:to>
    <xdr:sp>
      <xdr:nvSpPr>
        <xdr:cNvPr id="103" name="TextBox 107"/>
        <xdr:cNvSpPr txBox="1">
          <a:spLocks noChangeArrowheads="1"/>
        </xdr:cNvSpPr>
      </xdr:nvSpPr>
      <xdr:spPr>
        <a:xfrm>
          <a:off x="5486400" y="100012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419100</xdr:colOff>
      <xdr:row>58</xdr:row>
      <xdr:rowOff>152400</xdr:rowOff>
    </xdr:from>
    <xdr:to>
      <xdr:col>8</xdr:col>
      <xdr:colOff>133350</xdr:colOff>
      <xdr:row>60</xdr:row>
      <xdr:rowOff>133350</xdr:rowOff>
    </xdr:to>
    <xdr:sp>
      <xdr:nvSpPr>
        <xdr:cNvPr id="104" name="TextBox 108"/>
        <xdr:cNvSpPr txBox="1">
          <a:spLocks noChangeArrowheads="1"/>
        </xdr:cNvSpPr>
      </xdr:nvSpPr>
      <xdr:spPr>
        <a:xfrm>
          <a:off x="5219700" y="97155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7</xdr:col>
      <xdr:colOff>19050</xdr:colOff>
      <xdr:row>60</xdr:row>
      <xdr:rowOff>95250</xdr:rowOff>
    </xdr:from>
    <xdr:to>
      <xdr:col>7</xdr:col>
      <xdr:colOff>419100</xdr:colOff>
      <xdr:row>62</xdr:row>
      <xdr:rowOff>76200</xdr:rowOff>
    </xdr:to>
    <xdr:sp>
      <xdr:nvSpPr>
        <xdr:cNvPr id="105" name="TextBox 109"/>
        <xdr:cNvSpPr txBox="1">
          <a:spLocks noChangeArrowheads="1"/>
        </xdr:cNvSpPr>
      </xdr:nvSpPr>
      <xdr:spPr>
        <a:xfrm>
          <a:off x="4819650" y="99822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6</xdr:col>
      <xdr:colOff>476250</xdr:colOff>
      <xdr:row>59</xdr:row>
      <xdr:rowOff>0</xdr:rowOff>
    </xdr:from>
    <xdr:to>
      <xdr:col>7</xdr:col>
      <xdr:colOff>180975</xdr:colOff>
      <xdr:row>60</xdr:row>
      <xdr:rowOff>142875</xdr:rowOff>
    </xdr:to>
    <xdr:sp>
      <xdr:nvSpPr>
        <xdr:cNvPr id="106" name="TextBox 110"/>
        <xdr:cNvSpPr txBox="1">
          <a:spLocks noChangeArrowheads="1"/>
        </xdr:cNvSpPr>
      </xdr:nvSpPr>
      <xdr:spPr>
        <a:xfrm>
          <a:off x="4591050" y="9725025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9525</xdr:colOff>
      <xdr:row>51</xdr:row>
      <xdr:rowOff>28575</xdr:rowOff>
    </xdr:from>
    <xdr:to>
      <xdr:col>4</xdr:col>
      <xdr:colOff>409575</xdr:colOff>
      <xdr:row>53</xdr:row>
      <xdr:rowOff>9525</xdr:rowOff>
    </xdr:to>
    <xdr:sp>
      <xdr:nvSpPr>
        <xdr:cNvPr id="107" name="TextBox 111"/>
        <xdr:cNvSpPr txBox="1">
          <a:spLocks noChangeArrowheads="1"/>
        </xdr:cNvSpPr>
      </xdr:nvSpPr>
      <xdr:spPr>
        <a:xfrm>
          <a:off x="2752725" y="84582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10</xdr:col>
      <xdr:colOff>66675</xdr:colOff>
      <xdr:row>50</xdr:row>
      <xdr:rowOff>152400</xdr:rowOff>
    </xdr:from>
    <xdr:to>
      <xdr:col>10</xdr:col>
      <xdr:colOff>457200</xdr:colOff>
      <xdr:row>52</xdr:row>
      <xdr:rowOff>133350</xdr:rowOff>
    </xdr:to>
    <xdr:sp>
      <xdr:nvSpPr>
        <xdr:cNvPr id="108" name="TextBox 112"/>
        <xdr:cNvSpPr txBox="1">
          <a:spLocks noChangeArrowheads="1"/>
        </xdr:cNvSpPr>
      </xdr:nvSpPr>
      <xdr:spPr>
        <a:xfrm>
          <a:off x="6924675" y="842010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8</xdr:col>
      <xdr:colOff>485775</xdr:colOff>
      <xdr:row>50</xdr:row>
      <xdr:rowOff>0</xdr:rowOff>
    </xdr:from>
    <xdr:to>
      <xdr:col>9</xdr:col>
      <xdr:colOff>342900</xdr:colOff>
      <xdr:row>51</xdr:row>
      <xdr:rowOff>133350</xdr:rowOff>
    </xdr:to>
    <xdr:sp>
      <xdr:nvSpPr>
        <xdr:cNvPr id="109" name="TextBox 113"/>
        <xdr:cNvSpPr txBox="1">
          <a:spLocks noChangeArrowheads="1"/>
        </xdr:cNvSpPr>
      </xdr:nvSpPr>
      <xdr:spPr>
        <a:xfrm>
          <a:off x="5972175" y="8267700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1</a:t>
          </a:r>
        </a:p>
      </xdr:txBody>
    </xdr:sp>
    <xdr:clientData/>
  </xdr:twoCellAnchor>
  <xdr:twoCellAnchor>
    <xdr:from>
      <xdr:col>7</xdr:col>
      <xdr:colOff>371475</xdr:colOff>
      <xdr:row>50</xdr:row>
      <xdr:rowOff>0</xdr:rowOff>
    </xdr:from>
    <xdr:to>
      <xdr:col>8</xdr:col>
      <xdr:colOff>238125</xdr:colOff>
      <xdr:row>51</xdr:row>
      <xdr:rowOff>133350</xdr:rowOff>
    </xdr:to>
    <xdr:sp>
      <xdr:nvSpPr>
        <xdr:cNvPr id="110" name="TextBox 114"/>
        <xdr:cNvSpPr txBox="1">
          <a:spLocks noChangeArrowheads="1"/>
        </xdr:cNvSpPr>
      </xdr:nvSpPr>
      <xdr:spPr>
        <a:xfrm>
          <a:off x="5172075" y="8267700"/>
          <a:ext cx="552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2</a:t>
          </a:r>
        </a:p>
      </xdr:txBody>
    </xdr:sp>
    <xdr:clientData/>
  </xdr:twoCellAnchor>
  <xdr:twoCellAnchor>
    <xdr:from>
      <xdr:col>6</xdr:col>
      <xdr:colOff>409575</xdr:colOff>
      <xdr:row>50</xdr:row>
      <xdr:rowOff>9525</xdr:rowOff>
    </xdr:from>
    <xdr:to>
      <xdr:col>7</xdr:col>
      <xdr:colOff>266700</xdr:colOff>
      <xdr:row>51</xdr:row>
      <xdr:rowOff>142875</xdr:rowOff>
    </xdr:to>
    <xdr:sp>
      <xdr:nvSpPr>
        <xdr:cNvPr id="111" name="TextBox 115"/>
        <xdr:cNvSpPr txBox="1">
          <a:spLocks noChangeArrowheads="1"/>
        </xdr:cNvSpPr>
      </xdr:nvSpPr>
      <xdr:spPr>
        <a:xfrm>
          <a:off x="4524375" y="827722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3</a:t>
          </a:r>
        </a:p>
      </xdr:txBody>
    </xdr:sp>
    <xdr:clientData/>
  </xdr:twoCellAnchor>
  <xdr:twoCellAnchor>
    <xdr:from>
      <xdr:col>3</xdr:col>
      <xdr:colOff>104775</xdr:colOff>
      <xdr:row>45</xdr:row>
      <xdr:rowOff>76200</xdr:rowOff>
    </xdr:from>
    <xdr:to>
      <xdr:col>5</xdr:col>
      <xdr:colOff>276225</xdr:colOff>
      <xdr:row>47</xdr:row>
      <xdr:rowOff>19050</xdr:rowOff>
    </xdr:to>
    <xdr:sp>
      <xdr:nvSpPr>
        <xdr:cNvPr id="112" name="TextBox 116"/>
        <xdr:cNvSpPr txBox="1">
          <a:spLocks noChangeArrowheads="1"/>
        </xdr:cNvSpPr>
      </xdr:nvSpPr>
      <xdr:spPr>
        <a:xfrm>
          <a:off x="2162175" y="7534275"/>
          <a:ext cx="1543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протокол № 3</a:t>
          </a:r>
        </a:p>
      </xdr:txBody>
    </xdr:sp>
    <xdr:clientData/>
  </xdr:twoCellAnchor>
  <xdr:twoCellAnchor>
    <xdr:from>
      <xdr:col>11</xdr:col>
      <xdr:colOff>276225</xdr:colOff>
      <xdr:row>46</xdr:row>
      <xdr:rowOff>114300</xdr:rowOff>
    </xdr:from>
    <xdr:to>
      <xdr:col>12</xdr:col>
      <xdr:colOff>619125</xdr:colOff>
      <xdr:row>48</xdr:row>
      <xdr:rowOff>0</xdr:rowOff>
    </xdr:to>
    <xdr:sp>
      <xdr:nvSpPr>
        <xdr:cNvPr id="113" name="AutoShape 117"/>
        <xdr:cNvSpPr>
          <a:spLocks/>
        </xdr:cNvSpPr>
      </xdr:nvSpPr>
      <xdr:spPr>
        <a:xfrm>
          <a:off x="7820025" y="7734300"/>
          <a:ext cx="1028700" cy="209550"/>
        </a:xfrm>
        <a:prstGeom prst="borderCallout1">
          <a:avLst>
            <a:gd name="adj1" fmla="val -247916"/>
            <a:gd name="adj2" fmla="val 163634"/>
            <a:gd name="adj3" fmla="val 4546"/>
            <a:gd name="adj4" fmla="val -257291"/>
            <a:gd name="adj5" fmla="val 136365"/>
            <a:gd name="adj6" fmla="val -247916"/>
            <a:gd name="adj7" fmla="val 16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RE-THERM</a:t>
          </a:r>
        </a:p>
      </xdr:txBody>
    </xdr:sp>
    <xdr:clientData/>
  </xdr:twoCellAnchor>
  <xdr:twoCellAnchor>
    <xdr:from>
      <xdr:col>6</xdr:col>
      <xdr:colOff>390525</xdr:colOff>
      <xdr:row>79</xdr:row>
      <xdr:rowOff>47625</xdr:rowOff>
    </xdr:from>
    <xdr:to>
      <xdr:col>9</xdr:col>
      <xdr:colOff>323850</xdr:colOff>
      <xdr:row>80</xdr:row>
      <xdr:rowOff>66675</xdr:rowOff>
    </xdr:to>
    <xdr:sp>
      <xdr:nvSpPr>
        <xdr:cNvPr id="114" name="Rectangle 118"/>
        <xdr:cNvSpPr>
          <a:spLocks/>
        </xdr:cNvSpPr>
      </xdr:nvSpPr>
      <xdr:spPr>
        <a:xfrm>
          <a:off x="4505325" y="13096875"/>
          <a:ext cx="1990725" cy="180975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390525</xdr:colOff>
      <xdr:row>67</xdr:row>
      <xdr:rowOff>114300</xdr:rowOff>
    </xdr:from>
    <xdr:to>
      <xdr:col>9</xdr:col>
      <xdr:colOff>323850</xdr:colOff>
      <xdr:row>68</xdr:row>
      <xdr:rowOff>133350</xdr:rowOff>
    </xdr:to>
    <xdr:sp>
      <xdr:nvSpPr>
        <xdr:cNvPr id="115" name="Rectangle 119"/>
        <xdr:cNvSpPr>
          <a:spLocks/>
        </xdr:cNvSpPr>
      </xdr:nvSpPr>
      <xdr:spPr>
        <a:xfrm>
          <a:off x="4505325" y="11220450"/>
          <a:ext cx="1990725" cy="180975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67</xdr:row>
      <xdr:rowOff>28575</xdr:rowOff>
    </xdr:from>
    <xdr:to>
      <xdr:col>11</xdr:col>
      <xdr:colOff>409575</xdr:colOff>
      <xdr:row>82</xdr:row>
      <xdr:rowOff>28575</xdr:rowOff>
    </xdr:to>
    <xdr:sp>
      <xdr:nvSpPr>
        <xdr:cNvPr id="116" name="Rectangle 120"/>
        <xdr:cNvSpPr>
          <a:spLocks/>
        </xdr:cNvSpPr>
      </xdr:nvSpPr>
      <xdr:spPr>
        <a:xfrm>
          <a:off x="6543675" y="11134725"/>
          <a:ext cx="1409700" cy="2428875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447675</xdr:colOff>
      <xdr:row>68</xdr:row>
      <xdr:rowOff>152400</xdr:rowOff>
    </xdr:from>
    <xdr:to>
      <xdr:col>9</xdr:col>
      <xdr:colOff>333375</xdr:colOff>
      <xdr:row>71</xdr:row>
      <xdr:rowOff>133350</xdr:rowOff>
    </xdr:to>
    <xdr:sp>
      <xdr:nvSpPr>
        <xdr:cNvPr id="117" name="Rectangle 121"/>
        <xdr:cNvSpPr>
          <a:spLocks/>
        </xdr:cNvSpPr>
      </xdr:nvSpPr>
      <xdr:spPr>
        <a:xfrm>
          <a:off x="5934075" y="11420475"/>
          <a:ext cx="571500" cy="466725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76</xdr:row>
      <xdr:rowOff>38100</xdr:rowOff>
    </xdr:from>
    <xdr:to>
      <xdr:col>9</xdr:col>
      <xdr:colOff>342900</xdr:colOff>
      <xdr:row>79</xdr:row>
      <xdr:rowOff>19050</xdr:rowOff>
    </xdr:to>
    <xdr:sp>
      <xdr:nvSpPr>
        <xdr:cNvPr id="118" name="Rectangle 122"/>
        <xdr:cNvSpPr>
          <a:spLocks/>
        </xdr:cNvSpPr>
      </xdr:nvSpPr>
      <xdr:spPr>
        <a:xfrm>
          <a:off x="5943600" y="12601575"/>
          <a:ext cx="571500" cy="466725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68</xdr:row>
      <xdr:rowOff>152400</xdr:rowOff>
    </xdr:from>
    <xdr:to>
      <xdr:col>8</xdr:col>
      <xdr:colOff>257175</xdr:colOff>
      <xdr:row>71</xdr:row>
      <xdr:rowOff>133350</xdr:rowOff>
    </xdr:to>
    <xdr:sp>
      <xdr:nvSpPr>
        <xdr:cNvPr id="119" name="Rectangle 123"/>
        <xdr:cNvSpPr>
          <a:spLocks/>
        </xdr:cNvSpPr>
      </xdr:nvSpPr>
      <xdr:spPr>
        <a:xfrm>
          <a:off x="5172075" y="11420475"/>
          <a:ext cx="571500" cy="466725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76</xdr:row>
      <xdr:rowOff>38100</xdr:rowOff>
    </xdr:from>
    <xdr:to>
      <xdr:col>8</xdr:col>
      <xdr:colOff>247650</xdr:colOff>
      <xdr:row>79</xdr:row>
      <xdr:rowOff>19050</xdr:rowOff>
    </xdr:to>
    <xdr:sp>
      <xdr:nvSpPr>
        <xdr:cNvPr id="120" name="Rectangle 124"/>
        <xdr:cNvSpPr>
          <a:spLocks/>
        </xdr:cNvSpPr>
      </xdr:nvSpPr>
      <xdr:spPr>
        <a:xfrm>
          <a:off x="5162550" y="12601575"/>
          <a:ext cx="571500" cy="466725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390525</xdr:colOff>
      <xdr:row>69</xdr:row>
      <xdr:rowOff>0</xdr:rowOff>
    </xdr:from>
    <xdr:to>
      <xdr:col>7</xdr:col>
      <xdr:colOff>266700</xdr:colOff>
      <xdr:row>71</xdr:row>
      <xdr:rowOff>142875</xdr:rowOff>
    </xdr:to>
    <xdr:sp>
      <xdr:nvSpPr>
        <xdr:cNvPr id="121" name="Rectangle 125"/>
        <xdr:cNvSpPr>
          <a:spLocks/>
        </xdr:cNvSpPr>
      </xdr:nvSpPr>
      <xdr:spPr>
        <a:xfrm>
          <a:off x="4505325" y="11430000"/>
          <a:ext cx="561975" cy="466725"/>
        </a:xfrm>
        <a:prstGeom prst="rect">
          <a:avLst/>
        </a:prstGeom>
        <a:blipFill>
          <a:blip r:embed="rId35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76</xdr:row>
      <xdr:rowOff>47625</xdr:rowOff>
    </xdr:from>
    <xdr:to>
      <xdr:col>7</xdr:col>
      <xdr:colOff>257175</xdr:colOff>
      <xdr:row>79</xdr:row>
      <xdr:rowOff>28575</xdr:rowOff>
    </xdr:to>
    <xdr:sp>
      <xdr:nvSpPr>
        <xdr:cNvPr id="122" name="Rectangle 126"/>
        <xdr:cNvSpPr>
          <a:spLocks/>
        </xdr:cNvSpPr>
      </xdr:nvSpPr>
      <xdr:spPr>
        <a:xfrm>
          <a:off x="4486275" y="12611100"/>
          <a:ext cx="571500" cy="466725"/>
        </a:xfrm>
        <a:prstGeom prst="rect">
          <a:avLst/>
        </a:prstGeom>
        <a:blipFill>
          <a:blip r:embed="rId36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257175</xdr:colOff>
      <xdr:row>69</xdr:row>
      <xdr:rowOff>133350</xdr:rowOff>
    </xdr:from>
    <xdr:to>
      <xdr:col>7</xdr:col>
      <xdr:colOff>352425</xdr:colOff>
      <xdr:row>78</xdr:row>
      <xdr:rowOff>66675</xdr:rowOff>
    </xdr:to>
    <xdr:sp>
      <xdr:nvSpPr>
        <xdr:cNvPr id="123" name="Rectangle 127"/>
        <xdr:cNvSpPr>
          <a:spLocks/>
        </xdr:cNvSpPr>
      </xdr:nvSpPr>
      <xdr:spPr>
        <a:xfrm>
          <a:off x="5057775" y="11563350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69</xdr:row>
      <xdr:rowOff>123825</xdr:rowOff>
    </xdr:from>
    <xdr:to>
      <xdr:col>8</xdr:col>
      <xdr:colOff>447675</xdr:colOff>
      <xdr:row>78</xdr:row>
      <xdr:rowOff>57150</xdr:rowOff>
    </xdr:to>
    <xdr:sp>
      <xdr:nvSpPr>
        <xdr:cNvPr id="124" name="Rectangle 128"/>
        <xdr:cNvSpPr>
          <a:spLocks/>
        </xdr:cNvSpPr>
      </xdr:nvSpPr>
      <xdr:spPr>
        <a:xfrm>
          <a:off x="5838825" y="11553825"/>
          <a:ext cx="952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257175</xdr:colOff>
      <xdr:row>69</xdr:row>
      <xdr:rowOff>123825</xdr:rowOff>
    </xdr:from>
    <xdr:to>
      <xdr:col>8</xdr:col>
      <xdr:colOff>352425</xdr:colOff>
      <xdr:row>78</xdr:row>
      <xdr:rowOff>57150</xdr:rowOff>
    </xdr:to>
    <xdr:sp>
      <xdr:nvSpPr>
        <xdr:cNvPr id="125" name="Rectangle 129"/>
        <xdr:cNvSpPr>
          <a:spLocks/>
        </xdr:cNvSpPr>
      </xdr:nvSpPr>
      <xdr:spPr>
        <a:xfrm>
          <a:off x="5743575" y="11553825"/>
          <a:ext cx="95250" cy="139065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74</xdr:row>
      <xdr:rowOff>28575</xdr:rowOff>
    </xdr:from>
    <xdr:to>
      <xdr:col>6</xdr:col>
      <xdr:colOff>647700</xdr:colOff>
      <xdr:row>80</xdr:row>
      <xdr:rowOff>152400</xdr:rowOff>
    </xdr:to>
    <xdr:sp>
      <xdr:nvSpPr>
        <xdr:cNvPr id="126" name="Line 130"/>
        <xdr:cNvSpPr>
          <a:spLocks/>
        </xdr:cNvSpPr>
      </xdr:nvSpPr>
      <xdr:spPr>
        <a:xfrm>
          <a:off x="4762500" y="122682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74</xdr:row>
      <xdr:rowOff>19050</xdr:rowOff>
    </xdr:from>
    <xdr:to>
      <xdr:col>7</xdr:col>
      <xdr:colOff>609600</xdr:colOff>
      <xdr:row>80</xdr:row>
      <xdr:rowOff>142875</xdr:rowOff>
    </xdr:to>
    <xdr:sp>
      <xdr:nvSpPr>
        <xdr:cNvPr id="127" name="Line 131"/>
        <xdr:cNvSpPr>
          <a:spLocks/>
        </xdr:cNvSpPr>
      </xdr:nvSpPr>
      <xdr:spPr>
        <a:xfrm>
          <a:off x="5410200" y="1225867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</xdr:colOff>
      <xdr:row>74</xdr:row>
      <xdr:rowOff>28575</xdr:rowOff>
    </xdr:from>
    <xdr:to>
      <xdr:col>9</xdr:col>
      <xdr:colOff>28575</xdr:colOff>
      <xdr:row>80</xdr:row>
      <xdr:rowOff>152400</xdr:rowOff>
    </xdr:to>
    <xdr:sp>
      <xdr:nvSpPr>
        <xdr:cNvPr id="128" name="Line 132"/>
        <xdr:cNvSpPr>
          <a:spLocks/>
        </xdr:cNvSpPr>
      </xdr:nvSpPr>
      <xdr:spPr>
        <a:xfrm>
          <a:off x="6200775" y="1226820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75</xdr:row>
      <xdr:rowOff>152400</xdr:rowOff>
    </xdr:from>
    <xdr:to>
      <xdr:col>9</xdr:col>
      <xdr:colOff>304800</xdr:colOff>
      <xdr:row>82</xdr:row>
      <xdr:rowOff>114300</xdr:rowOff>
    </xdr:to>
    <xdr:sp>
      <xdr:nvSpPr>
        <xdr:cNvPr id="129" name="Line 133"/>
        <xdr:cNvSpPr>
          <a:spLocks/>
        </xdr:cNvSpPr>
      </xdr:nvSpPr>
      <xdr:spPr>
        <a:xfrm>
          <a:off x="6477000" y="12553950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180975</xdr:colOff>
      <xdr:row>75</xdr:row>
      <xdr:rowOff>142875</xdr:rowOff>
    </xdr:from>
    <xdr:to>
      <xdr:col>8</xdr:col>
      <xdr:colOff>180975</xdr:colOff>
      <xdr:row>82</xdr:row>
      <xdr:rowOff>104775</xdr:rowOff>
    </xdr:to>
    <xdr:sp>
      <xdr:nvSpPr>
        <xdr:cNvPr id="130" name="Line 134"/>
        <xdr:cNvSpPr>
          <a:spLocks/>
        </xdr:cNvSpPr>
      </xdr:nvSpPr>
      <xdr:spPr>
        <a:xfrm>
          <a:off x="5667375" y="125444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75</xdr:row>
      <xdr:rowOff>142875</xdr:rowOff>
    </xdr:from>
    <xdr:to>
      <xdr:col>7</xdr:col>
      <xdr:colOff>219075</xdr:colOff>
      <xdr:row>82</xdr:row>
      <xdr:rowOff>104775</xdr:rowOff>
    </xdr:to>
    <xdr:sp>
      <xdr:nvSpPr>
        <xdr:cNvPr id="131" name="Line 135"/>
        <xdr:cNvSpPr>
          <a:spLocks/>
        </xdr:cNvSpPr>
      </xdr:nvSpPr>
      <xdr:spPr>
        <a:xfrm>
          <a:off x="5019675" y="12544425"/>
          <a:ext cx="0" cy="1095375"/>
        </a:xfrm>
        <a:prstGeom prst="line">
          <a:avLst/>
        </a:prstGeom>
        <a:noFill/>
        <a:ln w="38100" cmpd="dbl">
          <a:solidFill>
            <a:srgbClr val="FF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485775</xdr:colOff>
      <xdr:row>80</xdr:row>
      <xdr:rowOff>142875</xdr:rowOff>
    </xdr:from>
    <xdr:to>
      <xdr:col>7</xdr:col>
      <xdr:colOff>142875</xdr:colOff>
      <xdr:row>82</xdr:row>
      <xdr:rowOff>123825</xdr:rowOff>
    </xdr:to>
    <xdr:sp>
      <xdr:nvSpPr>
        <xdr:cNvPr id="132" name="Oval 136"/>
        <xdr:cNvSpPr>
          <a:spLocks/>
        </xdr:cNvSpPr>
      </xdr:nvSpPr>
      <xdr:spPr>
        <a:xfrm>
          <a:off x="4600575" y="133540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</xdr:colOff>
      <xdr:row>82</xdr:row>
      <xdr:rowOff>85725</xdr:rowOff>
    </xdr:from>
    <xdr:to>
      <xdr:col>7</xdr:col>
      <xdr:colOff>390525</xdr:colOff>
      <xdr:row>84</xdr:row>
      <xdr:rowOff>66675</xdr:rowOff>
    </xdr:to>
    <xdr:sp>
      <xdr:nvSpPr>
        <xdr:cNvPr id="133" name="Oval 137"/>
        <xdr:cNvSpPr>
          <a:spLocks/>
        </xdr:cNvSpPr>
      </xdr:nvSpPr>
      <xdr:spPr>
        <a:xfrm>
          <a:off x="4848225" y="136207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438150</xdr:colOff>
      <xdr:row>80</xdr:row>
      <xdr:rowOff>142875</xdr:rowOff>
    </xdr:from>
    <xdr:to>
      <xdr:col>8</xdr:col>
      <xdr:colOff>95250</xdr:colOff>
      <xdr:row>82</xdr:row>
      <xdr:rowOff>123825</xdr:rowOff>
    </xdr:to>
    <xdr:sp>
      <xdr:nvSpPr>
        <xdr:cNvPr id="134" name="Oval 138"/>
        <xdr:cNvSpPr>
          <a:spLocks/>
        </xdr:cNvSpPr>
      </xdr:nvSpPr>
      <xdr:spPr>
        <a:xfrm>
          <a:off x="5238750" y="133540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80</xdr:row>
      <xdr:rowOff>133350</xdr:rowOff>
    </xdr:from>
    <xdr:to>
      <xdr:col>9</xdr:col>
      <xdr:colOff>200025</xdr:colOff>
      <xdr:row>82</xdr:row>
      <xdr:rowOff>114300</xdr:rowOff>
    </xdr:to>
    <xdr:sp>
      <xdr:nvSpPr>
        <xdr:cNvPr id="135" name="Oval 139"/>
        <xdr:cNvSpPr>
          <a:spLocks/>
        </xdr:cNvSpPr>
      </xdr:nvSpPr>
      <xdr:spPr>
        <a:xfrm>
          <a:off x="6029325" y="133445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133350</xdr:colOff>
      <xdr:row>82</xdr:row>
      <xdr:rowOff>114300</xdr:rowOff>
    </xdr:from>
    <xdr:to>
      <xdr:col>9</xdr:col>
      <xdr:colOff>476250</xdr:colOff>
      <xdr:row>84</xdr:row>
      <xdr:rowOff>95250</xdr:rowOff>
    </xdr:to>
    <xdr:sp>
      <xdr:nvSpPr>
        <xdr:cNvPr id="136" name="Oval 140"/>
        <xdr:cNvSpPr>
          <a:spLocks/>
        </xdr:cNvSpPr>
      </xdr:nvSpPr>
      <xdr:spPr>
        <a:xfrm>
          <a:off x="6305550" y="136493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82</xdr:row>
      <xdr:rowOff>104775</xdr:rowOff>
    </xdr:from>
    <xdr:to>
      <xdr:col>8</xdr:col>
      <xdr:colOff>352425</xdr:colOff>
      <xdr:row>84</xdr:row>
      <xdr:rowOff>85725</xdr:rowOff>
    </xdr:to>
    <xdr:sp>
      <xdr:nvSpPr>
        <xdr:cNvPr id="137" name="Oval 141"/>
        <xdr:cNvSpPr>
          <a:spLocks/>
        </xdr:cNvSpPr>
      </xdr:nvSpPr>
      <xdr:spPr>
        <a:xfrm>
          <a:off x="5495925" y="1363980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72</xdr:row>
      <xdr:rowOff>38100</xdr:rowOff>
    </xdr:from>
    <xdr:to>
      <xdr:col>5</xdr:col>
      <xdr:colOff>666750</xdr:colOff>
      <xdr:row>75</xdr:row>
      <xdr:rowOff>133350</xdr:rowOff>
    </xdr:to>
    <xdr:sp>
      <xdr:nvSpPr>
        <xdr:cNvPr id="138" name="AutoShape 142"/>
        <xdr:cNvSpPr>
          <a:spLocks/>
        </xdr:cNvSpPr>
      </xdr:nvSpPr>
      <xdr:spPr>
        <a:xfrm>
          <a:off x="3505200" y="11953875"/>
          <a:ext cx="590550" cy="581025"/>
        </a:xfrm>
        <a:prstGeom prst="lef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82</xdr:row>
      <xdr:rowOff>123825</xdr:rowOff>
    </xdr:from>
    <xdr:to>
      <xdr:col>9</xdr:col>
      <xdr:colOff>504825</xdr:colOff>
      <xdr:row>84</xdr:row>
      <xdr:rowOff>104775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276975" y="136588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8</xdr:col>
      <xdr:colOff>542925</xdr:colOff>
      <xdr:row>80</xdr:row>
      <xdr:rowOff>142875</xdr:rowOff>
    </xdr:from>
    <xdr:to>
      <xdr:col>9</xdr:col>
      <xdr:colOff>257175</xdr:colOff>
      <xdr:row>82</xdr:row>
      <xdr:rowOff>123825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029325" y="13354050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8</xdr:col>
      <xdr:colOff>0</xdr:colOff>
      <xdr:row>82</xdr:row>
      <xdr:rowOff>114300</xdr:rowOff>
    </xdr:from>
    <xdr:to>
      <xdr:col>8</xdr:col>
      <xdr:colOff>400050</xdr:colOff>
      <xdr:row>84</xdr:row>
      <xdr:rowOff>95250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5486400" y="1364932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7</xdr:col>
      <xdr:colOff>419100</xdr:colOff>
      <xdr:row>80</xdr:row>
      <xdr:rowOff>152400</xdr:rowOff>
    </xdr:from>
    <xdr:to>
      <xdr:col>8</xdr:col>
      <xdr:colOff>133350</xdr:colOff>
      <xdr:row>82</xdr:row>
      <xdr:rowOff>133350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5219700" y="133635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7</xdr:col>
      <xdr:colOff>19050</xdr:colOff>
      <xdr:row>82</xdr:row>
      <xdr:rowOff>95250</xdr:rowOff>
    </xdr:from>
    <xdr:to>
      <xdr:col>7</xdr:col>
      <xdr:colOff>419100</xdr:colOff>
      <xdr:row>84</xdr:row>
      <xdr:rowOff>76200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4819650" y="136302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twoCellAnchor>
    <xdr:from>
      <xdr:col>6</xdr:col>
      <xdr:colOff>476250</xdr:colOff>
      <xdr:row>81</xdr:row>
      <xdr:rowOff>0</xdr:rowOff>
    </xdr:from>
    <xdr:to>
      <xdr:col>7</xdr:col>
      <xdr:colOff>180975</xdr:colOff>
      <xdr:row>82</xdr:row>
      <xdr:rowOff>142875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4591050" y="13373100"/>
          <a:ext cx="390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2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4</xdr:col>
      <xdr:colOff>9525</xdr:colOff>
      <xdr:row>73</xdr:row>
      <xdr:rowOff>28575</xdr:rowOff>
    </xdr:from>
    <xdr:to>
      <xdr:col>4</xdr:col>
      <xdr:colOff>409575</xdr:colOff>
      <xdr:row>75</xdr:row>
      <xdr:rowOff>9525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2752725" y="121062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10</xdr:col>
      <xdr:colOff>66675</xdr:colOff>
      <xdr:row>72</xdr:row>
      <xdr:rowOff>152400</xdr:rowOff>
    </xdr:from>
    <xdr:to>
      <xdr:col>10</xdr:col>
      <xdr:colOff>457200</xdr:colOff>
      <xdr:row>74</xdr:row>
      <xdr:rowOff>133350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924675" y="120681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FF0000"/>
              </a:solidFill>
              <a:latin typeface="Arial Cyr"/>
              <a:ea typeface="Arial Cyr"/>
              <a:cs typeface="Arial Cyr"/>
            </a:rPr>
            <a:t>в</a:t>
          </a:r>
        </a:p>
      </xdr:txBody>
    </xdr:sp>
    <xdr:clientData/>
  </xdr:twoCellAnchor>
  <xdr:twoCellAnchor>
    <xdr:from>
      <xdr:col>8</xdr:col>
      <xdr:colOff>485775</xdr:colOff>
      <xdr:row>72</xdr:row>
      <xdr:rowOff>0</xdr:rowOff>
    </xdr:from>
    <xdr:to>
      <xdr:col>9</xdr:col>
      <xdr:colOff>342900</xdr:colOff>
      <xdr:row>73</xdr:row>
      <xdr:rowOff>133350</xdr:rowOff>
    </xdr:to>
    <xdr:sp>
      <xdr:nvSpPr>
        <xdr:cNvPr id="147" name="TextBox 151"/>
        <xdr:cNvSpPr txBox="1">
          <a:spLocks noChangeArrowheads="1"/>
        </xdr:cNvSpPr>
      </xdr:nvSpPr>
      <xdr:spPr>
        <a:xfrm>
          <a:off x="5972175" y="11915775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1</a:t>
          </a:r>
        </a:p>
      </xdr:txBody>
    </xdr:sp>
    <xdr:clientData/>
  </xdr:twoCellAnchor>
  <xdr:twoCellAnchor>
    <xdr:from>
      <xdr:col>7</xdr:col>
      <xdr:colOff>371475</xdr:colOff>
      <xdr:row>72</xdr:row>
      <xdr:rowOff>0</xdr:rowOff>
    </xdr:from>
    <xdr:to>
      <xdr:col>8</xdr:col>
      <xdr:colOff>238125</xdr:colOff>
      <xdr:row>73</xdr:row>
      <xdr:rowOff>133350</xdr:rowOff>
    </xdr:to>
    <xdr:sp>
      <xdr:nvSpPr>
        <xdr:cNvPr id="148" name="TextBox 152"/>
        <xdr:cNvSpPr txBox="1">
          <a:spLocks noChangeArrowheads="1"/>
        </xdr:cNvSpPr>
      </xdr:nvSpPr>
      <xdr:spPr>
        <a:xfrm>
          <a:off x="5172075" y="11915775"/>
          <a:ext cx="552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2</a:t>
          </a:r>
        </a:p>
      </xdr:txBody>
    </xdr:sp>
    <xdr:clientData/>
  </xdr:twoCellAnchor>
  <xdr:twoCellAnchor>
    <xdr:from>
      <xdr:col>6</xdr:col>
      <xdr:colOff>409575</xdr:colOff>
      <xdr:row>72</xdr:row>
      <xdr:rowOff>9525</xdr:rowOff>
    </xdr:from>
    <xdr:to>
      <xdr:col>7</xdr:col>
      <xdr:colOff>266700</xdr:colOff>
      <xdr:row>73</xdr:row>
      <xdr:rowOff>142875</xdr:rowOff>
    </xdr:to>
    <xdr:sp>
      <xdr:nvSpPr>
        <xdr:cNvPr id="149" name="TextBox 153"/>
        <xdr:cNvSpPr txBox="1">
          <a:spLocks noChangeArrowheads="1"/>
        </xdr:cNvSpPr>
      </xdr:nvSpPr>
      <xdr:spPr>
        <a:xfrm>
          <a:off x="4524375" y="11925300"/>
          <a:ext cx="542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№ 3</a:t>
          </a:r>
        </a:p>
      </xdr:txBody>
    </xdr:sp>
    <xdr:clientData/>
  </xdr:twoCellAnchor>
  <xdr:twoCellAnchor>
    <xdr:from>
      <xdr:col>3</xdr:col>
      <xdr:colOff>104775</xdr:colOff>
      <xdr:row>67</xdr:row>
      <xdr:rowOff>76200</xdr:rowOff>
    </xdr:from>
    <xdr:to>
      <xdr:col>5</xdr:col>
      <xdr:colOff>276225</xdr:colOff>
      <xdr:row>69</xdr:row>
      <xdr:rowOff>19050</xdr:rowOff>
    </xdr:to>
    <xdr:sp>
      <xdr:nvSpPr>
        <xdr:cNvPr id="150" name="TextBox 154"/>
        <xdr:cNvSpPr txBox="1">
          <a:spLocks noChangeArrowheads="1"/>
        </xdr:cNvSpPr>
      </xdr:nvSpPr>
      <xdr:spPr>
        <a:xfrm>
          <a:off x="2162175" y="11182350"/>
          <a:ext cx="1543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протокол № 4</a:t>
          </a:r>
        </a:p>
      </xdr:txBody>
    </xdr:sp>
    <xdr:clientData/>
  </xdr:twoCellAnchor>
  <xdr:twoCellAnchor>
    <xdr:from>
      <xdr:col>11</xdr:col>
      <xdr:colOff>285750</xdr:colOff>
      <xdr:row>68</xdr:row>
      <xdr:rowOff>133350</xdr:rowOff>
    </xdr:from>
    <xdr:to>
      <xdr:col>12</xdr:col>
      <xdr:colOff>628650</xdr:colOff>
      <xdr:row>70</xdr:row>
      <xdr:rowOff>19050</xdr:rowOff>
    </xdr:to>
    <xdr:sp>
      <xdr:nvSpPr>
        <xdr:cNvPr id="151" name="AutoShape 155"/>
        <xdr:cNvSpPr>
          <a:spLocks/>
        </xdr:cNvSpPr>
      </xdr:nvSpPr>
      <xdr:spPr>
        <a:xfrm>
          <a:off x="7829550" y="11401425"/>
          <a:ext cx="1028700" cy="209550"/>
        </a:xfrm>
        <a:prstGeom prst="borderCallout1">
          <a:avLst>
            <a:gd name="adj1" fmla="val -237500"/>
            <a:gd name="adj2" fmla="val 200000"/>
            <a:gd name="adj3" fmla="val 4546"/>
            <a:gd name="adj4" fmla="val -257291"/>
            <a:gd name="adj5" fmla="val 136365"/>
            <a:gd name="adj6" fmla="val -247916"/>
            <a:gd name="adj7" fmla="val 16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RE-THERM</a:t>
          </a:r>
        </a:p>
      </xdr:txBody>
    </xdr:sp>
    <xdr:clientData/>
  </xdr:twoCellAnchor>
  <xdr:twoCellAnchor>
    <xdr:from>
      <xdr:col>14</xdr:col>
      <xdr:colOff>57150</xdr:colOff>
      <xdr:row>0</xdr:row>
      <xdr:rowOff>9525</xdr:rowOff>
    </xdr:from>
    <xdr:to>
      <xdr:col>15</xdr:col>
      <xdr:colOff>400050</xdr:colOff>
      <xdr:row>88</xdr:row>
      <xdr:rowOff>161925</xdr:rowOff>
    </xdr:to>
    <xdr:sp>
      <xdr:nvSpPr>
        <xdr:cNvPr id="152" name="Rectangle 157"/>
        <xdr:cNvSpPr>
          <a:spLocks/>
        </xdr:cNvSpPr>
      </xdr:nvSpPr>
      <xdr:spPr>
        <a:xfrm>
          <a:off x="9658350" y="9525"/>
          <a:ext cx="1028700" cy="147256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247650</xdr:colOff>
      <xdr:row>5</xdr:row>
      <xdr:rowOff>9525</xdr:rowOff>
    </xdr:from>
    <xdr:to>
      <xdr:col>15</xdr:col>
      <xdr:colOff>142875</xdr:colOff>
      <xdr:row>47</xdr:row>
      <xdr:rowOff>0</xdr:rowOff>
    </xdr:to>
    <xdr:sp>
      <xdr:nvSpPr>
        <xdr:cNvPr id="153" name="AutoShape 158"/>
        <xdr:cNvSpPr>
          <a:spLocks/>
        </xdr:cNvSpPr>
      </xdr:nvSpPr>
      <xdr:spPr>
        <a:xfrm rot="16200000">
          <a:off x="9848850" y="819150"/>
          <a:ext cx="581025" cy="6962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14</xdr:col>
      <xdr:colOff>352425</xdr:colOff>
      <xdr:row>85</xdr:row>
      <xdr:rowOff>180975</xdr:rowOff>
    </xdr:from>
    <xdr:to>
      <xdr:col>15</xdr:col>
      <xdr:colOff>66675</xdr:colOff>
      <xdr:row>87</xdr:row>
      <xdr:rowOff>171450</xdr:rowOff>
    </xdr:to>
    <xdr:sp>
      <xdr:nvSpPr>
        <xdr:cNvPr id="154" name="TextBox 159"/>
        <xdr:cNvSpPr txBox="1">
          <a:spLocks noChangeArrowheads="1"/>
        </xdr:cNvSpPr>
      </xdr:nvSpPr>
      <xdr:spPr>
        <a:xfrm>
          <a:off x="9953625" y="1420177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10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152400</xdr:rowOff>
    </xdr:from>
    <xdr:to>
      <xdr:col>6</xdr:col>
      <xdr:colOff>57150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00" y="1228725"/>
          <a:ext cx="1314450" cy="2476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133350</xdr:rowOff>
    </xdr:from>
    <xdr:to>
      <xdr:col>6</xdr:col>
      <xdr:colOff>66675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0" y="2019300"/>
          <a:ext cx="1323975" cy="247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152400</xdr:rowOff>
    </xdr:from>
    <xdr:to>
      <xdr:col>7</xdr:col>
      <xdr:colOff>514350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81475" y="1066800"/>
          <a:ext cx="1133475" cy="14573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76200</xdr:rowOff>
    </xdr:from>
    <xdr:to>
      <xdr:col>5</xdr:col>
      <xdr:colOff>333375</xdr:colOff>
      <xdr:row>12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0522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76200</xdr:rowOff>
    </xdr:from>
    <xdr:to>
      <xdr:col>4</xdr:col>
      <xdr:colOff>561975</xdr:colOff>
      <xdr:row>12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24802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38100</xdr:rowOff>
    </xdr:from>
    <xdr:to>
      <xdr:col>7</xdr:col>
      <xdr:colOff>285750</xdr:colOff>
      <xdr:row>10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0" y="1600200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9</xdr:row>
      <xdr:rowOff>28575</xdr:rowOff>
    </xdr:from>
    <xdr:to>
      <xdr:col>3</xdr:col>
      <xdr:colOff>514350</xdr:colOff>
      <xdr:row>10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66900" y="159067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85725</xdr:colOff>
      <xdr:row>9</xdr:row>
      <xdr:rowOff>28575</xdr:rowOff>
    </xdr:from>
    <xdr:to>
      <xdr:col>5</xdr:col>
      <xdr:colOff>581025</xdr:colOff>
      <xdr:row>10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828925" y="159067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14</xdr:row>
      <xdr:rowOff>19050</xdr:rowOff>
    </xdr:from>
    <xdr:to>
      <xdr:col>5</xdr:col>
      <xdr:colOff>342900</xdr:colOff>
      <xdr:row>15</xdr:row>
      <xdr:rowOff>85725</xdr:rowOff>
    </xdr:to>
    <xdr:sp>
      <xdr:nvSpPr>
        <xdr:cNvPr id="9" name="AutoShape 9"/>
        <xdr:cNvSpPr>
          <a:spLocks/>
        </xdr:cNvSpPr>
      </xdr:nvSpPr>
      <xdr:spPr>
        <a:xfrm>
          <a:off x="2838450" y="239077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5</xdr:row>
      <xdr:rowOff>9525</xdr:rowOff>
    </xdr:from>
    <xdr:to>
      <xdr:col>4</xdr:col>
      <xdr:colOff>533400</xdr:colOff>
      <xdr:row>6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2343150" y="92392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10</xdr:col>
      <xdr:colOff>28575</xdr:colOff>
      <xdr:row>0</xdr:row>
      <xdr:rowOff>28575</xdr:rowOff>
    </xdr:from>
    <xdr:to>
      <xdr:col>10</xdr:col>
      <xdr:colOff>657225</xdr:colOff>
      <xdr:row>55</xdr:row>
      <xdr:rowOff>152400</xdr:rowOff>
    </xdr:to>
    <xdr:sp>
      <xdr:nvSpPr>
        <xdr:cNvPr id="11" name="Rectangle 11"/>
        <xdr:cNvSpPr>
          <a:spLocks/>
        </xdr:cNvSpPr>
      </xdr:nvSpPr>
      <xdr:spPr>
        <a:xfrm>
          <a:off x="6886575" y="28575"/>
          <a:ext cx="619125" cy="1024890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53</xdr:row>
      <xdr:rowOff>19050</xdr:rowOff>
    </xdr:from>
    <xdr:to>
      <xdr:col>10</xdr:col>
      <xdr:colOff>533400</xdr:colOff>
      <xdr:row>54</xdr:row>
      <xdr:rowOff>133350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48500" y="9820275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11</a:t>
          </a:r>
        </a:p>
      </xdr:txBody>
    </xdr:sp>
    <xdr:clientData/>
  </xdr:twoCellAnchor>
  <xdr:twoCellAnchor>
    <xdr:from>
      <xdr:col>10</xdr:col>
      <xdr:colOff>9525</xdr:colOff>
      <xdr:row>114</xdr:row>
      <xdr:rowOff>19050</xdr:rowOff>
    </xdr:from>
    <xdr:to>
      <xdr:col>10</xdr:col>
      <xdr:colOff>676275</xdr:colOff>
      <xdr:row>171</xdr:row>
      <xdr:rowOff>152400</xdr:rowOff>
    </xdr:to>
    <xdr:sp>
      <xdr:nvSpPr>
        <xdr:cNvPr id="13" name="Rectangle 17"/>
        <xdr:cNvSpPr>
          <a:spLocks/>
        </xdr:cNvSpPr>
      </xdr:nvSpPr>
      <xdr:spPr>
        <a:xfrm>
          <a:off x="6867525" y="20593050"/>
          <a:ext cx="666750" cy="1028700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169</xdr:row>
      <xdr:rowOff>28575</xdr:rowOff>
    </xdr:from>
    <xdr:to>
      <xdr:col>10</xdr:col>
      <xdr:colOff>495300</xdr:colOff>
      <xdr:row>170</xdr:row>
      <xdr:rowOff>142875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7010400" y="30432375"/>
          <a:ext cx="342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13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10</xdr:col>
      <xdr:colOff>476250</xdr:colOff>
      <xdr:row>36</xdr:row>
      <xdr:rowOff>95250</xdr:rowOff>
    </xdr:to>
    <xdr:sp>
      <xdr:nvSpPr>
        <xdr:cNvPr id="15" name="AutoShape 20"/>
        <xdr:cNvSpPr>
          <a:spLocks/>
        </xdr:cNvSpPr>
      </xdr:nvSpPr>
      <xdr:spPr>
        <a:xfrm rot="16200000">
          <a:off x="7048500" y="41910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200025</xdr:colOff>
      <xdr:row>116</xdr:row>
      <xdr:rowOff>9525</xdr:rowOff>
    </xdr:from>
    <xdr:to>
      <xdr:col>10</xdr:col>
      <xdr:colOff>485775</xdr:colOff>
      <xdr:row>148</xdr:row>
      <xdr:rowOff>123825</xdr:rowOff>
    </xdr:to>
    <xdr:sp>
      <xdr:nvSpPr>
        <xdr:cNvPr id="16" name="AutoShape 22"/>
        <xdr:cNvSpPr>
          <a:spLocks/>
        </xdr:cNvSpPr>
      </xdr:nvSpPr>
      <xdr:spPr>
        <a:xfrm rot="16200000">
          <a:off x="7058025" y="20907375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9525</xdr:colOff>
      <xdr:row>56</xdr:row>
      <xdr:rowOff>19050</xdr:rowOff>
    </xdr:from>
    <xdr:to>
      <xdr:col>10</xdr:col>
      <xdr:colOff>647700</xdr:colOff>
      <xdr:row>113</xdr:row>
      <xdr:rowOff>133350</xdr:rowOff>
    </xdr:to>
    <xdr:sp>
      <xdr:nvSpPr>
        <xdr:cNvPr id="17" name="Rectangle 23"/>
        <xdr:cNvSpPr>
          <a:spLocks/>
        </xdr:cNvSpPr>
      </xdr:nvSpPr>
      <xdr:spPr>
        <a:xfrm>
          <a:off x="6867525" y="10306050"/>
          <a:ext cx="628650" cy="102393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111</xdr:row>
      <xdr:rowOff>9525</xdr:rowOff>
    </xdr:from>
    <xdr:to>
      <xdr:col>10</xdr:col>
      <xdr:colOff>476250</xdr:colOff>
      <xdr:row>112</xdr:row>
      <xdr:rowOff>123825</xdr:rowOff>
    </xdr:to>
    <xdr:sp>
      <xdr:nvSpPr>
        <xdr:cNvPr id="18" name="TextBox 24"/>
        <xdr:cNvSpPr txBox="1">
          <a:spLocks noChangeArrowheads="1"/>
        </xdr:cNvSpPr>
      </xdr:nvSpPr>
      <xdr:spPr>
        <a:xfrm>
          <a:off x="7000875" y="20097750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12</a:t>
          </a:r>
        </a:p>
      </xdr:txBody>
    </xdr:sp>
    <xdr:clientData/>
  </xdr:twoCellAnchor>
  <xdr:twoCellAnchor>
    <xdr:from>
      <xdr:col>10</xdr:col>
      <xdr:colOff>180975</xdr:colOff>
      <xdr:row>58</xdr:row>
      <xdr:rowOff>47625</xdr:rowOff>
    </xdr:from>
    <xdr:to>
      <xdr:col>10</xdr:col>
      <xdr:colOff>457200</xdr:colOff>
      <xdr:row>91</xdr:row>
      <xdr:rowOff>28575</xdr:rowOff>
    </xdr:to>
    <xdr:sp>
      <xdr:nvSpPr>
        <xdr:cNvPr id="19" name="AutoShape 25"/>
        <xdr:cNvSpPr>
          <a:spLocks/>
        </xdr:cNvSpPr>
      </xdr:nvSpPr>
      <xdr:spPr>
        <a:xfrm rot="16200000">
          <a:off x="7038975" y="10658475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152400</xdr:rowOff>
    </xdr:from>
    <xdr:to>
      <xdr:col>6</xdr:col>
      <xdr:colOff>57150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00" y="1228725"/>
          <a:ext cx="1257300" cy="2476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133350</xdr:rowOff>
    </xdr:from>
    <xdr:to>
      <xdr:col>6</xdr:col>
      <xdr:colOff>66675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0" y="2019300"/>
          <a:ext cx="1266825" cy="247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152400</xdr:rowOff>
    </xdr:from>
    <xdr:to>
      <xdr:col>7</xdr:col>
      <xdr:colOff>523875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24325" y="1066800"/>
          <a:ext cx="1228725" cy="14573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76200</xdr:rowOff>
    </xdr:from>
    <xdr:to>
      <xdr:col>5</xdr:col>
      <xdr:colOff>333375</xdr:colOff>
      <xdr:row>12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0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7</xdr:row>
      <xdr:rowOff>76200</xdr:rowOff>
    </xdr:from>
    <xdr:to>
      <xdr:col>4</xdr:col>
      <xdr:colOff>485775</xdr:colOff>
      <xdr:row>12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17182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9</xdr:row>
      <xdr:rowOff>38100</xdr:rowOff>
    </xdr:from>
    <xdr:to>
      <xdr:col>7</xdr:col>
      <xdr:colOff>295275</xdr:colOff>
      <xdr:row>10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33875" y="1600200"/>
          <a:ext cx="790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9</xdr:row>
      <xdr:rowOff>28575</xdr:rowOff>
    </xdr:from>
    <xdr:to>
      <xdr:col>3</xdr:col>
      <xdr:colOff>514350</xdr:colOff>
      <xdr:row>10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66900" y="159067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14</xdr:row>
      <xdr:rowOff>19050</xdr:rowOff>
    </xdr:from>
    <xdr:to>
      <xdr:col>5</xdr:col>
      <xdr:colOff>342900</xdr:colOff>
      <xdr:row>15</xdr:row>
      <xdr:rowOff>85725</xdr:rowOff>
    </xdr:to>
    <xdr:sp>
      <xdr:nvSpPr>
        <xdr:cNvPr id="8" name="AutoShape 9"/>
        <xdr:cNvSpPr>
          <a:spLocks/>
        </xdr:cNvSpPr>
      </xdr:nvSpPr>
      <xdr:spPr>
        <a:xfrm>
          <a:off x="2838450" y="239077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5</xdr:row>
      <xdr:rowOff>9525</xdr:rowOff>
    </xdr:from>
    <xdr:to>
      <xdr:col>4</xdr:col>
      <xdr:colOff>533400</xdr:colOff>
      <xdr:row>6</xdr:row>
      <xdr:rowOff>47625</xdr:rowOff>
    </xdr:to>
    <xdr:sp>
      <xdr:nvSpPr>
        <xdr:cNvPr id="9" name="AutoShape 10"/>
        <xdr:cNvSpPr>
          <a:spLocks/>
        </xdr:cNvSpPr>
      </xdr:nvSpPr>
      <xdr:spPr>
        <a:xfrm>
          <a:off x="2343150" y="92392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209550</xdr:colOff>
      <xdr:row>7</xdr:row>
      <xdr:rowOff>76200</xdr:rowOff>
    </xdr:from>
    <xdr:to>
      <xdr:col>5</xdr:col>
      <xdr:colOff>266700</xdr:colOff>
      <xdr:row>12</xdr:row>
      <xdr:rowOff>142875</xdr:rowOff>
    </xdr:to>
    <xdr:sp>
      <xdr:nvSpPr>
        <xdr:cNvPr id="10" name="Rectangle 11"/>
        <xdr:cNvSpPr>
          <a:spLocks/>
        </xdr:cNvSpPr>
      </xdr:nvSpPr>
      <xdr:spPr>
        <a:xfrm>
          <a:off x="3638550" y="131445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76200</xdr:rowOff>
    </xdr:from>
    <xdr:to>
      <xdr:col>5</xdr:col>
      <xdr:colOff>190500</xdr:colOff>
      <xdr:row>12</xdr:row>
      <xdr:rowOff>142875</xdr:rowOff>
    </xdr:to>
    <xdr:sp>
      <xdr:nvSpPr>
        <xdr:cNvPr id="11" name="Rectangle 12"/>
        <xdr:cNvSpPr>
          <a:spLocks/>
        </xdr:cNvSpPr>
      </xdr:nvSpPr>
      <xdr:spPr>
        <a:xfrm>
          <a:off x="357187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28575</xdr:rowOff>
    </xdr:from>
    <xdr:to>
      <xdr:col>5</xdr:col>
      <xdr:colOff>581025</xdr:colOff>
      <xdr:row>10</xdr:row>
      <xdr:rowOff>152400</xdr:rowOff>
    </xdr:to>
    <xdr:sp>
      <xdr:nvSpPr>
        <xdr:cNvPr id="12" name="AutoShape 8"/>
        <xdr:cNvSpPr>
          <a:spLocks/>
        </xdr:cNvSpPr>
      </xdr:nvSpPr>
      <xdr:spPr>
        <a:xfrm>
          <a:off x="2828925" y="159067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56</xdr:row>
      <xdr:rowOff>19050</xdr:rowOff>
    </xdr:from>
    <xdr:to>
      <xdr:col>10</xdr:col>
      <xdr:colOff>666750</xdr:colOff>
      <xdr:row>113</xdr:row>
      <xdr:rowOff>133350</xdr:rowOff>
    </xdr:to>
    <xdr:sp>
      <xdr:nvSpPr>
        <xdr:cNvPr id="13" name="Rectangle 16"/>
        <xdr:cNvSpPr>
          <a:spLocks/>
        </xdr:cNvSpPr>
      </xdr:nvSpPr>
      <xdr:spPr>
        <a:xfrm>
          <a:off x="7038975" y="10306050"/>
          <a:ext cx="647700" cy="102393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111</xdr:row>
      <xdr:rowOff>28575</xdr:rowOff>
    </xdr:from>
    <xdr:to>
      <xdr:col>10</xdr:col>
      <xdr:colOff>533400</xdr:colOff>
      <xdr:row>112</xdr:row>
      <xdr:rowOff>57150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7219950" y="20116800"/>
          <a:ext cx="333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15</a:t>
          </a:r>
        </a:p>
      </xdr:txBody>
    </xdr:sp>
    <xdr:clientData/>
  </xdr:twoCellAnchor>
  <xdr:twoCellAnchor>
    <xdr:from>
      <xdr:col>10</xdr:col>
      <xdr:colOff>190500</xdr:colOff>
      <xdr:row>58</xdr:row>
      <xdr:rowOff>38100</xdr:rowOff>
    </xdr:from>
    <xdr:to>
      <xdr:col>10</xdr:col>
      <xdr:colOff>476250</xdr:colOff>
      <xdr:row>91</xdr:row>
      <xdr:rowOff>95250</xdr:rowOff>
    </xdr:to>
    <xdr:sp>
      <xdr:nvSpPr>
        <xdr:cNvPr id="15" name="AutoShape 23"/>
        <xdr:cNvSpPr>
          <a:spLocks/>
        </xdr:cNvSpPr>
      </xdr:nvSpPr>
      <xdr:spPr>
        <a:xfrm rot="16200000">
          <a:off x="7210425" y="1064895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0</xdr:colOff>
      <xdr:row>0</xdr:row>
      <xdr:rowOff>9525</xdr:rowOff>
    </xdr:from>
    <xdr:to>
      <xdr:col>10</xdr:col>
      <xdr:colOff>657225</xdr:colOff>
      <xdr:row>55</xdr:row>
      <xdr:rowOff>133350</xdr:rowOff>
    </xdr:to>
    <xdr:sp>
      <xdr:nvSpPr>
        <xdr:cNvPr id="16" name="Rectangle 25"/>
        <xdr:cNvSpPr>
          <a:spLocks/>
        </xdr:cNvSpPr>
      </xdr:nvSpPr>
      <xdr:spPr>
        <a:xfrm>
          <a:off x="7019925" y="9525"/>
          <a:ext cx="657225" cy="1024890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114300</xdr:colOff>
      <xdr:row>53</xdr:row>
      <xdr:rowOff>95250</xdr:rowOff>
    </xdr:from>
    <xdr:to>
      <xdr:col>10</xdr:col>
      <xdr:colOff>457200</xdr:colOff>
      <xdr:row>54</xdr:row>
      <xdr:rowOff>85725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7134225" y="982027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14</a:t>
          </a:r>
        </a:p>
      </xdr:txBody>
    </xdr:sp>
    <xdr:clientData/>
  </xdr:twoCellAnchor>
  <xdr:twoCellAnchor>
    <xdr:from>
      <xdr:col>10</xdr:col>
      <xdr:colOff>180975</xdr:colOff>
      <xdr:row>2</xdr:row>
      <xdr:rowOff>38100</xdr:rowOff>
    </xdr:from>
    <xdr:to>
      <xdr:col>10</xdr:col>
      <xdr:colOff>457200</xdr:colOff>
      <xdr:row>36</xdr:row>
      <xdr:rowOff>190500</xdr:rowOff>
    </xdr:to>
    <xdr:sp>
      <xdr:nvSpPr>
        <xdr:cNvPr id="18" name="AutoShape 27"/>
        <xdr:cNvSpPr>
          <a:spLocks/>
        </xdr:cNvSpPr>
      </xdr:nvSpPr>
      <xdr:spPr>
        <a:xfrm rot="16200000">
          <a:off x="7200900" y="43815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19050</xdr:colOff>
      <xdr:row>114</xdr:row>
      <xdr:rowOff>19050</xdr:rowOff>
    </xdr:from>
    <xdr:to>
      <xdr:col>10</xdr:col>
      <xdr:colOff>676275</xdr:colOff>
      <xdr:row>169</xdr:row>
      <xdr:rowOff>133350</xdr:rowOff>
    </xdr:to>
    <xdr:sp>
      <xdr:nvSpPr>
        <xdr:cNvPr id="19" name="Rectangle 28"/>
        <xdr:cNvSpPr>
          <a:spLocks/>
        </xdr:cNvSpPr>
      </xdr:nvSpPr>
      <xdr:spPr>
        <a:xfrm>
          <a:off x="7038975" y="20593050"/>
          <a:ext cx="657225" cy="1025842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161925</xdr:colOff>
      <xdr:row>167</xdr:row>
      <xdr:rowOff>9525</xdr:rowOff>
    </xdr:from>
    <xdr:to>
      <xdr:col>10</xdr:col>
      <xdr:colOff>523875</xdr:colOff>
      <xdr:row>168</xdr:row>
      <xdr:rowOff>85725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7181850" y="304038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16</a:t>
          </a:r>
        </a:p>
      </xdr:txBody>
    </xdr:sp>
    <xdr:clientData/>
  </xdr:twoCellAnchor>
  <xdr:twoCellAnchor>
    <xdr:from>
      <xdr:col>10</xdr:col>
      <xdr:colOff>200025</xdr:colOff>
      <xdr:row>116</xdr:row>
      <xdr:rowOff>19050</xdr:rowOff>
    </xdr:from>
    <xdr:to>
      <xdr:col>10</xdr:col>
      <xdr:colOff>485775</xdr:colOff>
      <xdr:row>148</xdr:row>
      <xdr:rowOff>133350</xdr:rowOff>
    </xdr:to>
    <xdr:sp>
      <xdr:nvSpPr>
        <xdr:cNvPr id="21" name="AutoShape 30"/>
        <xdr:cNvSpPr>
          <a:spLocks/>
        </xdr:cNvSpPr>
      </xdr:nvSpPr>
      <xdr:spPr>
        <a:xfrm rot="16200000">
          <a:off x="7219950" y="2091690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152400</xdr:rowOff>
    </xdr:from>
    <xdr:to>
      <xdr:col>6</xdr:col>
      <xdr:colOff>57150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00" y="1228725"/>
          <a:ext cx="1314450" cy="2476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133350</xdr:rowOff>
    </xdr:from>
    <xdr:to>
      <xdr:col>6</xdr:col>
      <xdr:colOff>66675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0" y="2019300"/>
          <a:ext cx="1323975" cy="247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152400</xdr:rowOff>
    </xdr:from>
    <xdr:to>
      <xdr:col>7</xdr:col>
      <xdr:colOff>523875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81475" y="1066800"/>
          <a:ext cx="1143000" cy="14573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7</xdr:row>
      <xdr:rowOff>76200</xdr:rowOff>
    </xdr:from>
    <xdr:to>
      <xdr:col>5</xdr:col>
      <xdr:colOff>333375</xdr:colOff>
      <xdr:row>12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0522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7</xdr:row>
      <xdr:rowOff>76200</xdr:rowOff>
    </xdr:from>
    <xdr:to>
      <xdr:col>4</xdr:col>
      <xdr:colOff>514350</xdr:colOff>
      <xdr:row>12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200400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38100</xdr:rowOff>
    </xdr:from>
    <xdr:to>
      <xdr:col>7</xdr:col>
      <xdr:colOff>295275</xdr:colOff>
      <xdr:row>10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0" y="1600200"/>
          <a:ext cx="714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9</xdr:row>
      <xdr:rowOff>28575</xdr:rowOff>
    </xdr:from>
    <xdr:to>
      <xdr:col>3</xdr:col>
      <xdr:colOff>514350</xdr:colOff>
      <xdr:row>10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66900" y="159067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14</xdr:row>
      <xdr:rowOff>19050</xdr:rowOff>
    </xdr:from>
    <xdr:to>
      <xdr:col>5</xdr:col>
      <xdr:colOff>342900</xdr:colOff>
      <xdr:row>15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838450" y="239077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5</xdr:row>
      <xdr:rowOff>9525</xdr:rowOff>
    </xdr:from>
    <xdr:to>
      <xdr:col>4</xdr:col>
      <xdr:colOff>533400</xdr:colOff>
      <xdr:row>6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2343150" y="92392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200025</xdr:colOff>
      <xdr:row>7</xdr:row>
      <xdr:rowOff>76200</xdr:rowOff>
    </xdr:from>
    <xdr:to>
      <xdr:col>5</xdr:col>
      <xdr:colOff>266700</xdr:colOff>
      <xdr:row>12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629025" y="131445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28575</xdr:rowOff>
    </xdr:from>
    <xdr:to>
      <xdr:col>5</xdr:col>
      <xdr:colOff>581025</xdr:colOff>
      <xdr:row>10</xdr:row>
      <xdr:rowOff>152400</xdr:rowOff>
    </xdr:to>
    <xdr:sp>
      <xdr:nvSpPr>
        <xdr:cNvPr id="11" name="AutoShape 12"/>
        <xdr:cNvSpPr>
          <a:spLocks/>
        </xdr:cNvSpPr>
      </xdr:nvSpPr>
      <xdr:spPr>
        <a:xfrm>
          <a:off x="2828925" y="159067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28575</xdr:rowOff>
    </xdr:from>
    <xdr:to>
      <xdr:col>10</xdr:col>
      <xdr:colOff>666750</xdr:colOff>
      <xdr:row>54</xdr:row>
      <xdr:rowOff>228600</xdr:rowOff>
    </xdr:to>
    <xdr:sp>
      <xdr:nvSpPr>
        <xdr:cNvPr id="12" name="Rectangle 13"/>
        <xdr:cNvSpPr>
          <a:spLocks/>
        </xdr:cNvSpPr>
      </xdr:nvSpPr>
      <xdr:spPr>
        <a:xfrm>
          <a:off x="6905625" y="28575"/>
          <a:ext cx="666750" cy="101250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52</xdr:row>
      <xdr:rowOff>76200</xdr:rowOff>
    </xdr:from>
    <xdr:to>
      <xdr:col>10</xdr:col>
      <xdr:colOff>504825</xdr:colOff>
      <xdr:row>53</xdr:row>
      <xdr:rowOff>114300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096125" y="9639300"/>
          <a:ext cx="314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17</a:t>
          </a:r>
        </a:p>
      </xdr:txBody>
    </xdr:sp>
    <xdr:clientData/>
  </xdr:twoCellAnchor>
  <xdr:twoCellAnchor>
    <xdr:from>
      <xdr:col>10</xdr:col>
      <xdr:colOff>0</xdr:colOff>
      <xdr:row>113</xdr:row>
      <xdr:rowOff>19050</xdr:rowOff>
    </xdr:from>
    <xdr:to>
      <xdr:col>10</xdr:col>
      <xdr:colOff>676275</xdr:colOff>
      <xdr:row>168</xdr:row>
      <xdr:rowOff>95250</xdr:rowOff>
    </xdr:to>
    <xdr:sp>
      <xdr:nvSpPr>
        <xdr:cNvPr id="14" name="Rectangle 19"/>
        <xdr:cNvSpPr>
          <a:spLocks/>
        </xdr:cNvSpPr>
      </xdr:nvSpPr>
      <xdr:spPr>
        <a:xfrm>
          <a:off x="6905625" y="20469225"/>
          <a:ext cx="676275" cy="100774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190500</xdr:colOff>
      <xdr:row>166</xdr:row>
      <xdr:rowOff>38100</xdr:rowOff>
    </xdr:from>
    <xdr:to>
      <xdr:col>10</xdr:col>
      <xdr:colOff>523875</xdr:colOff>
      <xdr:row>167</xdr:row>
      <xdr:rowOff>85725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7096125" y="301656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19</a:t>
          </a:r>
        </a:p>
      </xdr:txBody>
    </xdr:sp>
    <xdr:clientData/>
  </xdr:twoCellAnchor>
  <xdr:twoCellAnchor>
    <xdr:from>
      <xdr:col>10</xdr:col>
      <xdr:colOff>190500</xdr:colOff>
      <xdr:row>2</xdr:row>
      <xdr:rowOff>28575</xdr:rowOff>
    </xdr:from>
    <xdr:to>
      <xdr:col>10</xdr:col>
      <xdr:colOff>476250</xdr:colOff>
      <xdr:row>36</xdr:row>
      <xdr:rowOff>180975</xdr:rowOff>
    </xdr:to>
    <xdr:sp>
      <xdr:nvSpPr>
        <xdr:cNvPr id="16" name="AutoShape 22"/>
        <xdr:cNvSpPr>
          <a:spLocks/>
        </xdr:cNvSpPr>
      </xdr:nvSpPr>
      <xdr:spPr>
        <a:xfrm rot="16200000">
          <a:off x="7096125" y="428625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180975</xdr:colOff>
      <xdr:row>115</xdr:row>
      <xdr:rowOff>0</xdr:rowOff>
    </xdr:from>
    <xdr:to>
      <xdr:col>10</xdr:col>
      <xdr:colOff>457200</xdr:colOff>
      <xdr:row>147</xdr:row>
      <xdr:rowOff>85725</xdr:rowOff>
    </xdr:to>
    <xdr:sp>
      <xdr:nvSpPr>
        <xdr:cNvPr id="17" name="AutoShape 24"/>
        <xdr:cNvSpPr>
          <a:spLocks/>
        </xdr:cNvSpPr>
      </xdr:nvSpPr>
      <xdr:spPr>
        <a:xfrm rot="16200000">
          <a:off x="7086600" y="20774025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10</xdr:col>
      <xdr:colOff>9525</xdr:colOff>
      <xdr:row>55</xdr:row>
      <xdr:rowOff>28575</xdr:rowOff>
    </xdr:from>
    <xdr:to>
      <xdr:col>10</xdr:col>
      <xdr:colOff>666750</xdr:colOff>
      <xdr:row>112</xdr:row>
      <xdr:rowOff>142875</xdr:rowOff>
    </xdr:to>
    <xdr:sp>
      <xdr:nvSpPr>
        <xdr:cNvPr id="18" name="Rectangle 25"/>
        <xdr:cNvSpPr>
          <a:spLocks/>
        </xdr:cNvSpPr>
      </xdr:nvSpPr>
      <xdr:spPr>
        <a:xfrm>
          <a:off x="6915150" y="10191750"/>
          <a:ext cx="657225" cy="10239375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110</xdr:row>
      <xdr:rowOff>28575</xdr:rowOff>
    </xdr:from>
    <xdr:to>
      <xdr:col>10</xdr:col>
      <xdr:colOff>504825</xdr:colOff>
      <xdr:row>111</xdr:row>
      <xdr:rowOff>76200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7077075" y="199929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18</a:t>
          </a:r>
        </a:p>
      </xdr:txBody>
    </xdr:sp>
    <xdr:clientData/>
  </xdr:twoCellAnchor>
  <xdr:twoCellAnchor>
    <xdr:from>
      <xdr:col>10</xdr:col>
      <xdr:colOff>180975</xdr:colOff>
      <xdr:row>57</xdr:row>
      <xdr:rowOff>28575</xdr:rowOff>
    </xdr:from>
    <xdr:to>
      <xdr:col>10</xdr:col>
      <xdr:colOff>457200</xdr:colOff>
      <xdr:row>90</xdr:row>
      <xdr:rowOff>9525</xdr:rowOff>
    </xdr:to>
    <xdr:sp>
      <xdr:nvSpPr>
        <xdr:cNvPr id="20" name="AutoShape 27"/>
        <xdr:cNvSpPr>
          <a:spLocks/>
        </xdr:cNvSpPr>
      </xdr:nvSpPr>
      <xdr:spPr>
        <a:xfrm rot="16200000">
          <a:off x="7086600" y="1051560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152400</xdr:rowOff>
    </xdr:from>
    <xdr:to>
      <xdr:col>6</xdr:col>
      <xdr:colOff>57150</xdr:colOff>
      <xdr:row>8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57500" y="1228725"/>
          <a:ext cx="1314450" cy="2476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114300</xdr:colOff>
      <xdr:row>11</xdr:row>
      <xdr:rowOff>133350</xdr:rowOff>
    </xdr:from>
    <xdr:to>
      <xdr:col>6</xdr:col>
      <xdr:colOff>66675</xdr:colOff>
      <xdr:row>13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2857500" y="2019300"/>
          <a:ext cx="1323975" cy="2476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152400</xdr:rowOff>
    </xdr:from>
    <xdr:to>
      <xdr:col>7</xdr:col>
      <xdr:colOff>523875</xdr:colOff>
      <xdr:row>14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181475" y="1066800"/>
          <a:ext cx="1143000" cy="145732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76200</xdr:rowOff>
    </xdr:from>
    <xdr:to>
      <xdr:col>5</xdr:col>
      <xdr:colOff>285750</xdr:colOff>
      <xdr:row>12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667125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457200</xdr:colOff>
      <xdr:row>7</xdr:row>
      <xdr:rowOff>76200</xdr:rowOff>
    </xdr:from>
    <xdr:to>
      <xdr:col>4</xdr:col>
      <xdr:colOff>514350</xdr:colOff>
      <xdr:row>12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200400" y="1314450"/>
          <a:ext cx="57150" cy="8763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266700</xdr:colOff>
      <xdr:row>9</xdr:row>
      <xdr:rowOff>38100</xdr:rowOff>
    </xdr:from>
    <xdr:to>
      <xdr:col>7</xdr:col>
      <xdr:colOff>295275</xdr:colOff>
      <xdr:row>10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81500" y="1600200"/>
          <a:ext cx="7143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100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2</xdr:col>
      <xdr:colOff>495300</xdr:colOff>
      <xdr:row>9</xdr:row>
      <xdr:rowOff>28575</xdr:rowOff>
    </xdr:from>
    <xdr:to>
      <xdr:col>3</xdr:col>
      <xdr:colOff>514350</xdr:colOff>
      <xdr:row>10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866900" y="1590675"/>
          <a:ext cx="704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28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4</xdr:col>
      <xdr:colOff>95250</xdr:colOff>
      <xdr:row>14</xdr:row>
      <xdr:rowOff>19050</xdr:rowOff>
    </xdr:from>
    <xdr:to>
      <xdr:col>5</xdr:col>
      <xdr:colOff>342900</xdr:colOff>
      <xdr:row>15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2838450" y="2390775"/>
          <a:ext cx="933450" cy="228600"/>
        </a:xfrm>
        <a:prstGeom prst="borderCallout1">
          <a:avLst>
            <a:gd name="adj1" fmla="val 72990"/>
            <a:gd name="adj2" fmla="val -266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1</a:t>
          </a:r>
        </a:p>
      </xdr:txBody>
    </xdr:sp>
    <xdr:clientData/>
  </xdr:twoCellAnchor>
  <xdr:twoCellAnchor>
    <xdr:from>
      <xdr:col>3</xdr:col>
      <xdr:colOff>285750</xdr:colOff>
      <xdr:row>5</xdr:row>
      <xdr:rowOff>9525</xdr:rowOff>
    </xdr:from>
    <xdr:to>
      <xdr:col>4</xdr:col>
      <xdr:colOff>533400</xdr:colOff>
      <xdr:row>6</xdr:row>
      <xdr:rowOff>47625</xdr:rowOff>
    </xdr:to>
    <xdr:sp>
      <xdr:nvSpPr>
        <xdr:cNvPr id="9" name="AutoShape 9"/>
        <xdr:cNvSpPr>
          <a:spLocks/>
        </xdr:cNvSpPr>
      </xdr:nvSpPr>
      <xdr:spPr>
        <a:xfrm>
          <a:off x="2343150" y="923925"/>
          <a:ext cx="933450" cy="200025"/>
        </a:xfrm>
        <a:prstGeom prst="borderCallout1">
          <a:avLst>
            <a:gd name="adj1" fmla="val 75287"/>
            <a:gd name="adj2" fmla="val 241666"/>
            <a:gd name="adj3" fmla="val 59194"/>
            <a:gd name="adj4" fmla="val 0"/>
            <a:gd name="adj5" fmla="val 62643"/>
            <a:gd name="adj6" fmla="val -291666"/>
            <a:gd name="adj7" fmla="val 72990"/>
            <a:gd name="adj8" fmla="val -266666"/>
          </a:avLst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камера № 2</a:t>
          </a:r>
        </a:p>
      </xdr:txBody>
    </xdr:sp>
    <xdr:clientData/>
  </xdr:twoCellAnchor>
  <xdr:twoCellAnchor>
    <xdr:from>
      <xdr:col>5</xdr:col>
      <xdr:colOff>304800</xdr:colOff>
      <xdr:row>7</xdr:row>
      <xdr:rowOff>76200</xdr:rowOff>
    </xdr:from>
    <xdr:to>
      <xdr:col>5</xdr:col>
      <xdr:colOff>361950</xdr:colOff>
      <xdr:row>12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3733800" y="1314450"/>
          <a:ext cx="6667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85725</xdr:colOff>
      <xdr:row>9</xdr:row>
      <xdr:rowOff>28575</xdr:rowOff>
    </xdr:from>
    <xdr:to>
      <xdr:col>5</xdr:col>
      <xdr:colOff>581025</xdr:colOff>
      <xdr:row>10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2828925" y="1590675"/>
          <a:ext cx="1181100" cy="285750"/>
        </a:xfrm>
        <a:prstGeom prst="lef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647700</xdr:colOff>
      <xdr:row>55</xdr:row>
      <xdr:rowOff>19050</xdr:rowOff>
    </xdr:from>
    <xdr:to>
      <xdr:col>10</xdr:col>
      <xdr:colOff>666750</xdr:colOff>
      <xdr:row>112</xdr:row>
      <xdr:rowOff>123825</xdr:rowOff>
    </xdr:to>
    <xdr:sp>
      <xdr:nvSpPr>
        <xdr:cNvPr id="12" name="Rectangle 15"/>
        <xdr:cNvSpPr>
          <a:spLocks/>
        </xdr:cNvSpPr>
      </xdr:nvSpPr>
      <xdr:spPr>
        <a:xfrm>
          <a:off x="6867525" y="10182225"/>
          <a:ext cx="704850" cy="102298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152400</xdr:colOff>
      <xdr:row>110</xdr:row>
      <xdr:rowOff>19050</xdr:rowOff>
    </xdr:from>
    <xdr:to>
      <xdr:col>10</xdr:col>
      <xdr:colOff>495300</xdr:colOff>
      <xdr:row>111</xdr:row>
      <xdr:rowOff>76200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058025" y="1998345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21</a:t>
          </a:r>
        </a:p>
      </xdr:txBody>
    </xdr:sp>
    <xdr:clientData/>
  </xdr:twoCellAnchor>
  <xdr:twoCellAnchor>
    <xdr:from>
      <xdr:col>10</xdr:col>
      <xdr:colOff>180975</xdr:colOff>
      <xdr:row>56</xdr:row>
      <xdr:rowOff>152400</xdr:rowOff>
    </xdr:from>
    <xdr:to>
      <xdr:col>10</xdr:col>
      <xdr:colOff>457200</xdr:colOff>
      <xdr:row>90</xdr:row>
      <xdr:rowOff>47625</xdr:rowOff>
    </xdr:to>
    <xdr:sp>
      <xdr:nvSpPr>
        <xdr:cNvPr id="14" name="AutoShape 22"/>
        <xdr:cNvSpPr>
          <a:spLocks/>
        </xdr:cNvSpPr>
      </xdr:nvSpPr>
      <xdr:spPr>
        <a:xfrm rot="16200000">
          <a:off x="7086600" y="1047750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9</xdr:col>
      <xdr:colOff>647700</xdr:colOff>
      <xdr:row>0</xdr:row>
      <xdr:rowOff>19050</xdr:rowOff>
    </xdr:from>
    <xdr:to>
      <xdr:col>10</xdr:col>
      <xdr:colOff>676275</xdr:colOff>
      <xdr:row>54</xdr:row>
      <xdr:rowOff>209550</xdr:rowOff>
    </xdr:to>
    <xdr:sp>
      <xdr:nvSpPr>
        <xdr:cNvPr id="15" name="Rectangle 24"/>
        <xdr:cNvSpPr>
          <a:spLocks/>
        </xdr:cNvSpPr>
      </xdr:nvSpPr>
      <xdr:spPr>
        <a:xfrm>
          <a:off x="6867525" y="19050"/>
          <a:ext cx="714375" cy="101155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171450</xdr:colOff>
      <xdr:row>52</xdr:row>
      <xdr:rowOff>57150</xdr:rowOff>
    </xdr:from>
    <xdr:to>
      <xdr:col>10</xdr:col>
      <xdr:colOff>523875</xdr:colOff>
      <xdr:row>53</xdr:row>
      <xdr:rowOff>95250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7077075" y="96202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20</a:t>
          </a:r>
        </a:p>
      </xdr:txBody>
    </xdr:sp>
    <xdr:clientData/>
  </xdr:twoCellAnchor>
  <xdr:twoCellAnchor>
    <xdr:from>
      <xdr:col>10</xdr:col>
      <xdr:colOff>190500</xdr:colOff>
      <xdr:row>2</xdr:row>
      <xdr:rowOff>9525</xdr:rowOff>
    </xdr:from>
    <xdr:to>
      <xdr:col>10</xdr:col>
      <xdr:colOff>476250</xdr:colOff>
      <xdr:row>36</xdr:row>
      <xdr:rowOff>161925</xdr:rowOff>
    </xdr:to>
    <xdr:sp>
      <xdr:nvSpPr>
        <xdr:cNvPr id="17" name="AutoShape 26"/>
        <xdr:cNvSpPr>
          <a:spLocks/>
        </xdr:cNvSpPr>
      </xdr:nvSpPr>
      <xdr:spPr>
        <a:xfrm rot="16200000">
          <a:off x="7096125" y="409575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9</xdr:col>
      <xdr:colOff>657225</xdr:colOff>
      <xdr:row>113</xdr:row>
      <xdr:rowOff>9525</xdr:rowOff>
    </xdr:from>
    <xdr:to>
      <xdr:col>10</xdr:col>
      <xdr:colOff>666750</xdr:colOff>
      <xdr:row>168</xdr:row>
      <xdr:rowOff>123825</xdr:rowOff>
    </xdr:to>
    <xdr:sp>
      <xdr:nvSpPr>
        <xdr:cNvPr id="18" name="Rectangle 27"/>
        <xdr:cNvSpPr>
          <a:spLocks/>
        </xdr:cNvSpPr>
      </xdr:nvSpPr>
      <xdr:spPr>
        <a:xfrm>
          <a:off x="6877050" y="20459700"/>
          <a:ext cx="695325" cy="10267950"/>
        </a:xfrm>
        <a:prstGeom prst="rect">
          <a:avLst/>
        </a:prstGeom>
        <a:gradFill rotWithShape="1">
          <a:gsLst>
            <a:gs pos="0">
              <a:srgbClr val="0000FF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180975</xdr:colOff>
      <xdr:row>166</xdr:row>
      <xdr:rowOff>0</xdr:rowOff>
    </xdr:from>
    <xdr:to>
      <xdr:col>10</xdr:col>
      <xdr:colOff>514350</xdr:colOff>
      <xdr:row>167</xdr:row>
      <xdr:rowOff>57150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7086600" y="3027997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22</a:t>
          </a:r>
        </a:p>
      </xdr:txBody>
    </xdr:sp>
    <xdr:clientData/>
  </xdr:twoCellAnchor>
  <xdr:twoCellAnchor>
    <xdr:from>
      <xdr:col>10</xdr:col>
      <xdr:colOff>200025</xdr:colOff>
      <xdr:row>115</xdr:row>
      <xdr:rowOff>47625</xdr:rowOff>
    </xdr:from>
    <xdr:to>
      <xdr:col>10</xdr:col>
      <xdr:colOff>485775</xdr:colOff>
      <xdr:row>147</xdr:row>
      <xdr:rowOff>123825</xdr:rowOff>
    </xdr:to>
    <xdr:sp>
      <xdr:nvSpPr>
        <xdr:cNvPr id="20" name="AutoShape 29"/>
        <xdr:cNvSpPr>
          <a:spLocks/>
        </xdr:cNvSpPr>
      </xdr:nvSpPr>
      <xdr:spPr>
        <a:xfrm rot="16200000">
          <a:off x="7105650" y="20821650"/>
          <a:ext cx="276225" cy="6115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326</xdr:row>
      <xdr:rowOff>152400</xdr:rowOff>
    </xdr:from>
    <xdr:to>
      <xdr:col>3</xdr:col>
      <xdr:colOff>238125</xdr:colOff>
      <xdr:row>338</xdr:row>
      <xdr:rowOff>123825</xdr:rowOff>
    </xdr:to>
    <xdr:sp>
      <xdr:nvSpPr>
        <xdr:cNvPr id="1" name="Rectangle 55"/>
        <xdr:cNvSpPr>
          <a:spLocks/>
        </xdr:cNvSpPr>
      </xdr:nvSpPr>
      <xdr:spPr>
        <a:xfrm>
          <a:off x="1952625" y="57864375"/>
          <a:ext cx="85725" cy="19145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198</xdr:row>
      <xdr:rowOff>9525</xdr:rowOff>
    </xdr:from>
    <xdr:to>
      <xdr:col>10</xdr:col>
      <xdr:colOff>28575</xdr:colOff>
      <xdr:row>199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4857750" y="35061525"/>
          <a:ext cx="1485900" cy="190500"/>
        </a:xfrm>
        <a:prstGeom prst="borderCallout1">
          <a:avLst>
            <a:gd name="adj1" fmla="val 64388"/>
            <a:gd name="adj2" fmla="val 105000"/>
            <a:gd name="adj3" fmla="val 55754"/>
            <a:gd name="adj4" fmla="val 9999"/>
            <a:gd name="adj5" fmla="val 42805"/>
            <a:gd name="adj6" fmla="val 95000"/>
            <a:gd name="adj7" fmla="val 49282"/>
            <a:gd name="adj8" fmla="val 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8</xdr:col>
      <xdr:colOff>0</xdr:colOff>
      <xdr:row>164</xdr:row>
      <xdr:rowOff>19050</xdr:rowOff>
    </xdr:from>
    <xdr:to>
      <xdr:col>10</xdr:col>
      <xdr:colOff>123825</xdr:colOff>
      <xdr:row>165</xdr:row>
      <xdr:rowOff>47625</xdr:rowOff>
    </xdr:to>
    <xdr:sp>
      <xdr:nvSpPr>
        <xdr:cNvPr id="3" name="AutoShape 3"/>
        <xdr:cNvSpPr>
          <a:spLocks/>
        </xdr:cNvSpPr>
      </xdr:nvSpPr>
      <xdr:spPr>
        <a:xfrm>
          <a:off x="5038725" y="28841700"/>
          <a:ext cx="1400175" cy="190500"/>
        </a:xfrm>
        <a:prstGeom prst="borderCallout1">
          <a:avLst>
            <a:gd name="adj1" fmla="val 65828"/>
            <a:gd name="adj2" fmla="val 110000"/>
            <a:gd name="adj3" fmla="val 55754"/>
            <a:gd name="adj4" fmla="val 9999"/>
            <a:gd name="adj5" fmla="val 175180"/>
            <a:gd name="adj6" fmla="val 89999"/>
            <a:gd name="adj7" fmla="val 181652"/>
            <a:gd name="adj8" fmla="val 1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7</xdr:col>
      <xdr:colOff>209550</xdr:colOff>
      <xdr:row>108</xdr:row>
      <xdr:rowOff>152400</xdr:rowOff>
    </xdr:from>
    <xdr:to>
      <xdr:col>10</xdr:col>
      <xdr:colOff>28575</xdr:colOff>
      <xdr:row>110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457700" y="19011900"/>
          <a:ext cx="1885950" cy="171450"/>
        </a:xfrm>
        <a:prstGeom prst="borderCallout1">
          <a:avLst>
            <a:gd name="adj1" fmla="val 72578"/>
            <a:gd name="adj2" fmla="val -144444"/>
            <a:gd name="adj3" fmla="val 55162"/>
            <a:gd name="adj4" fmla="val 16666"/>
            <a:gd name="adj5" fmla="val 186773"/>
            <a:gd name="adj6" fmla="val -355555"/>
            <a:gd name="adj7" fmla="val 191935"/>
            <a:gd name="adj8" fmla="val -3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7</xdr:col>
      <xdr:colOff>504825</xdr:colOff>
      <xdr:row>85</xdr:row>
      <xdr:rowOff>104775</xdr:rowOff>
    </xdr:from>
    <xdr:to>
      <xdr:col>10</xdr:col>
      <xdr:colOff>85725</xdr:colOff>
      <xdr:row>86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752975" y="14630400"/>
          <a:ext cx="1647825" cy="209550"/>
        </a:xfrm>
        <a:prstGeom prst="borderCallout1">
          <a:avLst>
            <a:gd name="adj1" fmla="val 77273"/>
            <a:gd name="adj2" fmla="val -100000"/>
            <a:gd name="adj3" fmla="val 56060"/>
            <a:gd name="adj4" fmla="val 4546"/>
            <a:gd name="adj5" fmla="val 214393"/>
            <a:gd name="adj6" fmla="val 113634"/>
            <a:gd name="adj7" fmla="val 220453"/>
            <a:gd name="adj8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1</xdr:col>
      <xdr:colOff>95250</xdr:colOff>
      <xdr:row>0</xdr:row>
      <xdr:rowOff>95250</xdr:rowOff>
    </xdr:from>
    <xdr:to>
      <xdr:col>3</xdr:col>
      <xdr:colOff>47625</xdr:colOff>
      <xdr:row>0</xdr:row>
      <xdr:rowOff>95250</xdr:rowOff>
    </xdr:to>
    <xdr:sp>
      <xdr:nvSpPr>
        <xdr:cNvPr id="6" name="Line 12"/>
        <xdr:cNvSpPr>
          <a:spLocks/>
        </xdr:cNvSpPr>
      </xdr:nvSpPr>
      <xdr:spPr>
        <a:xfrm>
          <a:off x="781050" y="95250"/>
          <a:ext cx="1066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28575</xdr:rowOff>
    </xdr:from>
    <xdr:to>
      <xdr:col>1</xdr:col>
      <xdr:colOff>219075</xdr:colOff>
      <xdr:row>3</xdr:row>
      <xdr:rowOff>47625</xdr:rowOff>
    </xdr:to>
    <xdr:sp>
      <xdr:nvSpPr>
        <xdr:cNvPr id="7" name="Line 13"/>
        <xdr:cNvSpPr>
          <a:spLocks/>
        </xdr:cNvSpPr>
      </xdr:nvSpPr>
      <xdr:spPr>
        <a:xfrm>
          <a:off x="904875" y="28575"/>
          <a:ext cx="0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47</xdr:row>
      <xdr:rowOff>76200</xdr:rowOff>
    </xdr:from>
    <xdr:to>
      <xdr:col>6</xdr:col>
      <xdr:colOff>447675</xdr:colOff>
      <xdr:row>55</xdr:row>
      <xdr:rowOff>9525</xdr:rowOff>
    </xdr:to>
    <xdr:sp>
      <xdr:nvSpPr>
        <xdr:cNvPr id="8" name="AutoShape 25"/>
        <xdr:cNvSpPr>
          <a:spLocks/>
        </xdr:cNvSpPr>
      </xdr:nvSpPr>
      <xdr:spPr>
        <a:xfrm>
          <a:off x="2476500" y="7953375"/>
          <a:ext cx="1533525" cy="1228725"/>
        </a:xfrm>
        <a:prstGeom prst="donut">
          <a:avLst>
            <a:gd name="adj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571500</xdr:colOff>
      <xdr:row>48</xdr:row>
      <xdr:rowOff>133350</xdr:rowOff>
    </xdr:from>
    <xdr:to>
      <xdr:col>6</xdr:col>
      <xdr:colOff>200025</xdr:colOff>
      <xdr:row>56</xdr:row>
      <xdr:rowOff>0</xdr:rowOff>
    </xdr:to>
    <xdr:sp>
      <xdr:nvSpPr>
        <xdr:cNvPr id="9" name="AutoShape 26"/>
        <xdr:cNvSpPr>
          <a:spLocks/>
        </xdr:cNvSpPr>
      </xdr:nvSpPr>
      <xdr:spPr>
        <a:xfrm>
          <a:off x="2371725" y="8172450"/>
          <a:ext cx="1390650" cy="1162050"/>
        </a:xfrm>
        <a:prstGeom prst="donut">
          <a:avLst>
            <a:gd name="adj" fmla="val -44736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76200</xdr:colOff>
      <xdr:row>49</xdr:row>
      <xdr:rowOff>28575</xdr:rowOff>
    </xdr:from>
    <xdr:to>
      <xdr:col>6</xdr:col>
      <xdr:colOff>123825</xdr:colOff>
      <xdr:row>55</xdr:row>
      <xdr:rowOff>95250</xdr:rowOff>
    </xdr:to>
    <xdr:sp>
      <xdr:nvSpPr>
        <xdr:cNvPr id="10" name="Oval 27"/>
        <xdr:cNvSpPr>
          <a:spLocks/>
        </xdr:cNvSpPr>
      </xdr:nvSpPr>
      <xdr:spPr>
        <a:xfrm>
          <a:off x="2457450" y="8229600"/>
          <a:ext cx="1228725" cy="1038225"/>
        </a:xfrm>
        <a:prstGeom prst="ellipse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514350</xdr:colOff>
      <xdr:row>50</xdr:row>
      <xdr:rowOff>133350</xdr:rowOff>
    </xdr:from>
    <xdr:to>
      <xdr:col>7</xdr:col>
      <xdr:colOff>485775</xdr:colOff>
      <xdr:row>54</xdr:row>
      <xdr:rowOff>38100</xdr:rowOff>
    </xdr:to>
    <xdr:sp>
      <xdr:nvSpPr>
        <xdr:cNvPr id="11" name="AutoShape 28"/>
        <xdr:cNvSpPr>
          <a:spLocks/>
        </xdr:cNvSpPr>
      </xdr:nvSpPr>
      <xdr:spPr>
        <a:xfrm>
          <a:off x="3486150" y="8496300"/>
          <a:ext cx="1247775" cy="552450"/>
        </a:xfrm>
        <a:prstGeom prst="righ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51</xdr:row>
      <xdr:rowOff>104775</xdr:rowOff>
    </xdr:from>
    <xdr:to>
      <xdr:col>5</xdr:col>
      <xdr:colOff>371475</xdr:colOff>
      <xdr:row>53</xdr:row>
      <xdr:rowOff>76200</xdr:rowOff>
    </xdr:to>
    <xdr:sp>
      <xdr:nvSpPr>
        <xdr:cNvPr id="12" name="TextBox 29"/>
        <xdr:cNvSpPr txBox="1">
          <a:spLocks noChangeArrowheads="1"/>
        </xdr:cNvSpPr>
      </xdr:nvSpPr>
      <xdr:spPr>
        <a:xfrm>
          <a:off x="2886075" y="8629650"/>
          <a:ext cx="457200" cy="2952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t</a:t>
          </a:r>
        </a:p>
      </xdr:txBody>
    </xdr:sp>
    <xdr:clientData/>
  </xdr:twoCellAnchor>
  <xdr:twoCellAnchor>
    <xdr:from>
      <xdr:col>7</xdr:col>
      <xdr:colOff>600075</xdr:colOff>
      <xdr:row>51</xdr:row>
      <xdr:rowOff>85725</xdr:rowOff>
    </xdr:from>
    <xdr:to>
      <xdr:col>8</xdr:col>
      <xdr:colOff>342900</xdr:colOff>
      <xdr:row>53</xdr:row>
      <xdr:rowOff>85725</xdr:rowOff>
    </xdr:to>
    <xdr:sp>
      <xdr:nvSpPr>
        <xdr:cNvPr id="13" name="TextBox 30"/>
        <xdr:cNvSpPr txBox="1">
          <a:spLocks noChangeArrowheads="1"/>
        </xdr:cNvSpPr>
      </xdr:nvSpPr>
      <xdr:spPr>
        <a:xfrm>
          <a:off x="4848225" y="8610600"/>
          <a:ext cx="53340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t</a:t>
          </a:r>
          <a:r>
            <a:rPr lang="en-US" cap="none" sz="1400" b="1" i="0" u="none" baseline="-25000">
              <a:solidFill>
                <a:srgbClr val="0000FF"/>
              </a:solidFill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12</xdr:col>
      <xdr:colOff>9525</xdr:colOff>
      <xdr:row>0</xdr:row>
      <xdr:rowOff>47625</xdr:rowOff>
    </xdr:from>
    <xdr:to>
      <xdr:col>12</xdr:col>
      <xdr:colOff>504825</xdr:colOff>
      <xdr:row>60</xdr:row>
      <xdr:rowOff>123825</xdr:rowOff>
    </xdr:to>
    <xdr:sp>
      <xdr:nvSpPr>
        <xdr:cNvPr id="14" name="Rectangle 31"/>
        <xdr:cNvSpPr>
          <a:spLocks/>
        </xdr:cNvSpPr>
      </xdr:nvSpPr>
      <xdr:spPr>
        <a:xfrm>
          <a:off x="7439025" y="47625"/>
          <a:ext cx="495300" cy="100584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58</xdr:row>
      <xdr:rowOff>28575</xdr:rowOff>
    </xdr:from>
    <xdr:to>
      <xdr:col>12</xdr:col>
      <xdr:colOff>466725</xdr:colOff>
      <xdr:row>59</xdr:row>
      <xdr:rowOff>142875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7581900" y="96869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23</a:t>
          </a:r>
        </a:p>
      </xdr:txBody>
    </xdr:sp>
    <xdr:clientData/>
  </xdr:twoCellAnchor>
  <xdr:twoCellAnchor>
    <xdr:from>
      <xdr:col>12</xdr:col>
      <xdr:colOff>200025</xdr:colOff>
      <xdr:row>6</xdr:row>
      <xdr:rowOff>28575</xdr:rowOff>
    </xdr:from>
    <xdr:to>
      <xdr:col>12</xdr:col>
      <xdr:colOff>381000</xdr:colOff>
      <xdr:row>35</xdr:row>
      <xdr:rowOff>76200</xdr:rowOff>
    </xdr:to>
    <xdr:sp>
      <xdr:nvSpPr>
        <xdr:cNvPr id="16" name="AutoShape 33"/>
        <xdr:cNvSpPr>
          <a:spLocks/>
        </xdr:cNvSpPr>
      </xdr:nvSpPr>
      <xdr:spPr>
        <a:xfrm rot="16200000">
          <a:off x="7629525" y="1095375"/>
          <a:ext cx="190500" cy="4876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</xdr:col>
      <xdr:colOff>266700</xdr:colOff>
      <xdr:row>0</xdr:row>
      <xdr:rowOff>133350</xdr:rowOff>
    </xdr:from>
    <xdr:to>
      <xdr:col>2</xdr:col>
      <xdr:colOff>476250</xdr:colOff>
      <xdr:row>1</xdr:row>
      <xdr:rowOff>104775</xdr:rowOff>
    </xdr:to>
    <xdr:sp>
      <xdr:nvSpPr>
        <xdr:cNvPr id="17" name="AutoShape 11"/>
        <xdr:cNvSpPr>
          <a:spLocks/>
        </xdr:cNvSpPr>
      </xdr:nvSpPr>
      <xdr:spPr>
        <a:xfrm>
          <a:off x="952500" y="133350"/>
          <a:ext cx="733425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пример</a:t>
          </a:r>
        </a:p>
      </xdr:txBody>
    </xdr:sp>
    <xdr:clientData/>
  </xdr:twoCellAnchor>
  <xdr:twoCellAnchor>
    <xdr:from>
      <xdr:col>3</xdr:col>
      <xdr:colOff>390525</xdr:colOff>
      <xdr:row>240</xdr:row>
      <xdr:rowOff>66675</xdr:rowOff>
    </xdr:from>
    <xdr:to>
      <xdr:col>3</xdr:col>
      <xdr:colOff>485775</xdr:colOff>
      <xdr:row>252</xdr:row>
      <xdr:rowOff>38100</xdr:rowOff>
    </xdr:to>
    <xdr:sp>
      <xdr:nvSpPr>
        <xdr:cNvPr id="18" name="Rectangle 44"/>
        <xdr:cNvSpPr>
          <a:spLocks/>
        </xdr:cNvSpPr>
      </xdr:nvSpPr>
      <xdr:spPr>
        <a:xfrm>
          <a:off x="2190750" y="42329100"/>
          <a:ext cx="85725" cy="191452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239</xdr:row>
      <xdr:rowOff>142875</xdr:rowOff>
    </xdr:from>
    <xdr:to>
      <xdr:col>6</xdr:col>
      <xdr:colOff>57150</xdr:colOff>
      <xdr:row>251</xdr:row>
      <xdr:rowOff>114300</xdr:rowOff>
    </xdr:to>
    <xdr:sp>
      <xdr:nvSpPr>
        <xdr:cNvPr id="19" name="Rectangle 45"/>
        <xdr:cNvSpPr>
          <a:spLocks/>
        </xdr:cNvSpPr>
      </xdr:nvSpPr>
      <xdr:spPr>
        <a:xfrm>
          <a:off x="2409825" y="42243375"/>
          <a:ext cx="1209675" cy="19145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239</xdr:row>
      <xdr:rowOff>47625</xdr:rowOff>
    </xdr:from>
    <xdr:to>
      <xdr:col>6</xdr:col>
      <xdr:colOff>285750</xdr:colOff>
      <xdr:row>251</xdr:row>
      <xdr:rowOff>19050</xdr:rowOff>
    </xdr:to>
    <xdr:sp>
      <xdr:nvSpPr>
        <xdr:cNvPr id="20" name="Rectangle 46"/>
        <xdr:cNvSpPr>
          <a:spLocks/>
        </xdr:cNvSpPr>
      </xdr:nvSpPr>
      <xdr:spPr>
        <a:xfrm>
          <a:off x="3762375" y="42148125"/>
          <a:ext cx="85725" cy="19145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242</xdr:row>
      <xdr:rowOff>66675</xdr:rowOff>
    </xdr:from>
    <xdr:to>
      <xdr:col>9</xdr:col>
      <xdr:colOff>400050</xdr:colOff>
      <xdr:row>244</xdr:row>
      <xdr:rowOff>38100</xdr:rowOff>
    </xdr:to>
    <xdr:sp>
      <xdr:nvSpPr>
        <xdr:cNvPr id="21" name="TextBox 48"/>
        <xdr:cNvSpPr txBox="1">
          <a:spLocks noChangeArrowheads="1"/>
        </xdr:cNvSpPr>
      </xdr:nvSpPr>
      <xdr:spPr>
        <a:xfrm>
          <a:off x="5276850" y="42652950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- 3,1</a:t>
          </a:r>
          <a:r>
            <a:rPr lang="en-US" cap="none" sz="1200" b="1" i="0" u="none" baseline="30000">
              <a:solidFill>
                <a:srgbClr val="0000FF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361950</xdr:colOff>
      <xdr:row>242</xdr:row>
      <xdr:rowOff>95250</xdr:rowOff>
    </xdr:from>
    <xdr:to>
      <xdr:col>3</xdr:col>
      <xdr:colOff>0</xdr:colOff>
      <xdr:row>244</xdr:row>
      <xdr:rowOff>66675</xdr:rowOff>
    </xdr:to>
    <xdr:sp>
      <xdr:nvSpPr>
        <xdr:cNvPr id="22" name="TextBox 49"/>
        <xdr:cNvSpPr txBox="1">
          <a:spLocks noChangeArrowheads="1"/>
        </xdr:cNvSpPr>
      </xdr:nvSpPr>
      <xdr:spPr>
        <a:xfrm>
          <a:off x="1047750" y="42681525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+ 20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3</xdr:col>
      <xdr:colOff>219075</xdr:colOff>
      <xdr:row>241</xdr:row>
      <xdr:rowOff>133350</xdr:rowOff>
    </xdr:from>
    <xdr:to>
      <xdr:col>8</xdr:col>
      <xdr:colOff>85725</xdr:colOff>
      <xdr:row>245</xdr:row>
      <xdr:rowOff>38100</xdr:rowOff>
    </xdr:to>
    <xdr:sp>
      <xdr:nvSpPr>
        <xdr:cNvPr id="23" name="AutoShape 50"/>
        <xdr:cNvSpPr>
          <a:spLocks/>
        </xdr:cNvSpPr>
      </xdr:nvSpPr>
      <xdr:spPr>
        <a:xfrm>
          <a:off x="2019300" y="42557700"/>
          <a:ext cx="3105150" cy="552450"/>
        </a:xfrm>
        <a:prstGeom prst="righ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326</xdr:row>
      <xdr:rowOff>66675</xdr:rowOff>
    </xdr:from>
    <xdr:to>
      <xdr:col>3</xdr:col>
      <xdr:colOff>485775</xdr:colOff>
      <xdr:row>338</xdr:row>
      <xdr:rowOff>38100</xdr:rowOff>
    </xdr:to>
    <xdr:sp>
      <xdr:nvSpPr>
        <xdr:cNvPr id="24" name="Rectangle 52"/>
        <xdr:cNvSpPr>
          <a:spLocks/>
        </xdr:cNvSpPr>
      </xdr:nvSpPr>
      <xdr:spPr>
        <a:xfrm>
          <a:off x="2190750" y="57778650"/>
          <a:ext cx="85725" cy="191452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325</xdr:row>
      <xdr:rowOff>142875</xdr:rowOff>
    </xdr:from>
    <xdr:to>
      <xdr:col>6</xdr:col>
      <xdr:colOff>57150</xdr:colOff>
      <xdr:row>337</xdr:row>
      <xdr:rowOff>114300</xdr:rowOff>
    </xdr:to>
    <xdr:sp>
      <xdr:nvSpPr>
        <xdr:cNvPr id="25" name="Rectangle 53"/>
        <xdr:cNvSpPr>
          <a:spLocks/>
        </xdr:cNvSpPr>
      </xdr:nvSpPr>
      <xdr:spPr>
        <a:xfrm>
          <a:off x="2409825" y="57692925"/>
          <a:ext cx="1209675" cy="1914525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325</xdr:row>
      <xdr:rowOff>47625</xdr:rowOff>
    </xdr:from>
    <xdr:to>
      <xdr:col>6</xdr:col>
      <xdr:colOff>285750</xdr:colOff>
      <xdr:row>337</xdr:row>
      <xdr:rowOff>19050</xdr:rowOff>
    </xdr:to>
    <xdr:sp>
      <xdr:nvSpPr>
        <xdr:cNvPr id="26" name="Rectangle 54"/>
        <xdr:cNvSpPr>
          <a:spLocks/>
        </xdr:cNvSpPr>
      </xdr:nvSpPr>
      <xdr:spPr>
        <a:xfrm>
          <a:off x="3762375" y="57597675"/>
          <a:ext cx="85725" cy="1914525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328</xdr:row>
      <xdr:rowOff>66675</xdr:rowOff>
    </xdr:from>
    <xdr:to>
      <xdr:col>9</xdr:col>
      <xdr:colOff>400050</xdr:colOff>
      <xdr:row>330</xdr:row>
      <xdr:rowOff>38100</xdr:rowOff>
    </xdr:to>
    <xdr:sp>
      <xdr:nvSpPr>
        <xdr:cNvPr id="27" name="TextBox 56"/>
        <xdr:cNvSpPr txBox="1">
          <a:spLocks noChangeArrowheads="1"/>
        </xdr:cNvSpPr>
      </xdr:nvSpPr>
      <xdr:spPr>
        <a:xfrm>
          <a:off x="5276850" y="58102500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- 3,1</a:t>
          </a:r>
          <a:r>
            <a:rPr lang="en-US" cap="none" sz="1200" b="1" i="0" u="none" baseline="30000">
              <a:solidFill>
                <a:srgbClr val="0000FF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238125</xdr:colOff>
      <xdr:row>328</xdr:row>
      <xdr:rowOff>95250</xdr:rowOff>
    </xdr:from>
    <xdr:to>
      <xdr:col>2</xdr:col>
      <xdr:colOff>466725</xdr:colOff>
      <xdr:row>330</xdr:row>
      <xdr:rowOff>66675</xdr:rowOff>
    </xdr:to>
    <xdr:sp>
      <xdr:nvSpPr>
        <xdr:cNvPr id="28" name="TextBox 57"/>
        <xdr:cNvSpPr txBox="1">
          <a:spLocks noChangeArrowheads="1"/>
        </xdr:cNvSpPr>
      </xdr:nvSpPr>
      <xdr:spPr>
        <a:xfrm>
          <a:off x="923925" y="58131075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+ 20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3</xdr:col>
      <xdr:colOff>9525</xdr:colOff>
      <xdr:row>327</xdr:row>
      <xdr:rowOff>123825</xdr:rowOff>
    </xdr:from>
    <xdr:to>
      <xdr:col>8</xdr:col>
      <xdr:colOff>85725</xdr:colOff>
      <xdr:row>331</xdr:row>
      <xdr:rowOff>47625</xdr:rowOff>
    </xdr:to>
    <xdr:sp>
      <xdr:nvSpPr>
        <xdr:cNvPr id="29" name="AutoShape 58"/>
        <xdr:cNvSpPr>
          <a:spLocks/>
        </xdr:cNvSpPr>
      </xdr:nvSpPr>
      <xdr:spPr>
        <a:xfrm>
          <a:off x="1809750" y="57997725"/>
          <a:ext cx="3314700" cy="571500"/>
        </a:xfrm>
        <a:prstGeom prst="righ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369</xdr:row>
      <xdr:rowOff>66675</xdr:rowOff>
    </xdr:from>
    <xdr:to>
      <xdr:col>3</xdr:col>
      <xdr:colOff>485775</xdr:colOff>
      <xdr:row>381</xdr:row>
      <xdr:rowOff>38100</xdr:rowOff>
    </xdr:to>
    <xdr:sp>
      <xdr:nvSpPr>
        <xdr:cNvPr id="30" name="Rectangle 59"/>
        <xdr:cNvSpPr>
          <a:spLocks/>
        </xdr:cNvSpPr>
      </xdr:nvSpPr>
      <xdr:spPr>
        <a:xfrm>
          <a:off x="2190750" y="65217675"/>
          <a:ext cx="85725" cy="191452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368</xdr:row>
      <xdr:rowOff>142875</xdr:rowOff>
    </xdr:from>
    <xdr:to>
      <xdr:col>6</xdr:col>
      <xdr:colOff>57150</xdr:colOff>
      <xdr:row>380</xdr:row>
      <xdr:rowOff>114300</xdr:rowOff>
    </xdr:to>
    <xdr:sp>
      <xdr:nvSpPr>
        <xdr:cNvPr id="31" name="Rectangle 60"/>
        <xdr:cNvSpPr>
          <a:spLocks/>
        </xdr:cNvSpPr>
      </xdr:nvSpPr>
      <xdr:spPr>
        <a:xfrm>
          <a:off x="2409825" y="65131950"/>
          <a:ext cx="1209675" cy="19145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368</xdr:row>
      <xdr:rowOff>47625</xdr:rowOff>
    </xdr:from>
    <xdr:to>
      <xdr:col>6</xdr:col>
      <xdr:colOff>285750</xdr:colOff>
      <xdr:row>380</xdr:row>
      <xdr:rowOff>19050</xdr:rowOff>
    </xdr:to>
    <xdr:sp>
      <xdr:nvSpPr>
        <xdr:cNvPr id="32" name="Rectangle 61"/>
        <xdr:cNvSpPr>
          <a:spLocks/>
        </xdr:cNvSpPr>
      </xdr:nvSpPr>
      <xdr:spPr>
        <a:xfrm>
          <a:off x="3762375" y="65036700"/>
          <a:ext cx="85725" cy="1914525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438150</xdr:colOff>
      <xdr:row>367</xdr:row>
      <xdr:rowOff>123825</xdr:rowOff>
    </xdr:from>
    <xdr:to>
      <xdr:col>6</xdr:col>
      <xdr:colOff>523875</xdr:colOff>
      <xdr:row>379</xdr:row>
      <xdr:rowOff>95250</xdr:rowOff>
    </xdr:to>
    <xdr:sp>
      <xdr:nvSpPr>
        <xdr:cNvPr id="33" name="Rectangle 62"/>
        <xdr:cNvSpPr>
          <a:spLocks/>
        </xdr:cNvSpPr>
      </xdr:nvSpPr>
      <xdr:spPr>
        <a:xfrm>
          <a:off x="4000500" y="64950975"/>
          <a:ext cx="85725" cy="19145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371</xdr:row>
      <xdr:rowOff>123825</xdr:rowOff>
    </xdr:from>
    <xdr:to>
      <xdr:col>9</xdr:col>
      <xdr:colOff>400050</xdr:colOff>
      <xdr:row>373</xdr:row>
      <xdr:rowOff>95250</xdr:rowOff>
    </xdr:to>
    <xdr:sp>
      <xdr:nvSpPr>
        <xdr:cNvPr id="34" name="TextBox 63"/>
        <xdr:cNvSpPr txBox="1">
          <a:spLocks noChangeArrowheads="1"/>
        </xdr:cNvSpPr>
      </xdr:nvSpPr>
      <xdr:spPr>
        <a:xfrm>
          <a:off x="5276850" y="65598675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- 3,1</a:t>
          </a:r>
          <a:r>
            <a:rPr lang="en-US" cap="none" sz="1200" b="1" i="0" u="none" baseline="30000">
              <a:solidFill>
                <a:srgbClr val="0000FF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390525</xdr:colOff>
      <xdr:row>371</xdr:row>
      <xdr:rowOff>123825</xdr:rowOff>
    </xdr:from>
    <xdr:to>
      <xdr:col>3</xdr:col>
      <xdr:colOff>28575</xdr:colOff>
      <xdr:row>373</xdr:row>
      <xdr:rowOff>95250</xdr:rowOff>
    </xdr:to>
    <xdr:sp>
      <xdr:nvSpPr>
        <xdr:cNvPr id="35" name="TextBox 64"/>
        <xdr:cNvSpPr txBox="1">
          <a:spLocks noChangeArrowheads="1"/>
        </xdr:cNvSpPr>
      </xdr:nvSpPr>
      <xdr:spPr>
        <a:xfrm>
          <a:off x="1076325" y="65598675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+ 20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3</xdr:col>
      <xdr:colOff>219075</xdr:colOff>
      <xdr:row>371</xdr:row>
      <xdr:rowOff>0</xdr:rowOff>
    </xdr:from>
    <xdr:to>
      <xdr:col>8</xdr:col>
      <xdr:colOff>85725</xdr:colOff>
      <xdr:row>374</xdr:row>
      <xdr:rowOff>76200</xdr:rowOff>
    </xdr:to>
    <xdr:sp>
      <xdr:nvSpPr>
        <xdr:cNvPr id="36" name="AutoShape 65"/>
        <xdr:cNvSpPr>
          <a:spLocks/>
        </xdr:cNvSpPr>
      </xdr:nvSpPr>
      <xdr:spPr>
        <a:xfrm>
          <a:off x="2019300" y="65474850"/>
          <a:ext cx="3105150" cy="561975"/>
        </a:xfrm>
        <a:prstGeom prst="righ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414</xdr:row>
      <xdr:rowOff>152400</xdr:rowOff>
    </xdr:from>
    <xdr:to>
      <xdr:col>3</xdr:col>
      <xdr:colOff>238125</xdr:colOff>
      <xdr:row>426</xdr:row>
      <xdr:rowOff>123825</xdr:rowOff>
    </xdr:to>
    <xdr:sp>
      <xdr:nvSpPr>
        <xdr:cNvPr id="37" name="Rectangle 66"/>
        <xdr:cNvSpPr>
          <a:spLocks/>
        </xdr:cNvSpPr>
      </xdr:nvSpPr>
      <xdr:spPr>
        <a:xfrm>
          <a:off x="1952625" y="73028175"/>
          <a:ext cx="85725" cy="19145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390525</xdr:colOff>
      <xdr:row>414</xdr:row>
      <xdr:rowOff>66675</xdr:rowOff>
    </xdr:from>
    <xdr:to>
      <xdr:col>3</xdr:col>
      <xdr:colOff>485775</xdr:colOff>
      <xdr:row>426</xdr:row>
      <xdr:rowOff>38100</xdr:rowOff>
    </xdr:to>
    <xdr:sp>
      <xdr:nvSpPr>
        <xdr:cNvPr id="38" name="Rectangle 67"/>
        <xdr:cNvSpPr>
          <a:spLocks/>
        </xdr:cNvSpPr>
      </xdr:nvSpPr>
      <xdr:spPr>
        <a:xfrm>
          <a:off x="2190750" y="72942450"/>
          <a:ext cx="85725" cy="19145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28575</xdr:colOff>
      <xdr:row>413</xdr:row>
      <xdr:rowOff>142875</xdr:rowOff>
    </xdr:from>
    <xdr:to>
      <xdr:col>6</xdr:col>
      <xdr:colOff>57150</xdr:colOff>
      <xdr:row>425</xdr:row>
      <xdr:rowOff>114300</xdr:rowOff>
    </xdr:to>
    <xdr:sp>
      <xdr:nvSpPr>
        <xdr:cNvPr id="39" name="Rectangle 68"/>
        <xdr:cNvSpPr>
          <a:spLocks/>
        </xdr:cNvSpPr>
      </xdr:nvSpPr>
      <xdr:spPr>
        <a:xfrm>
          <a:off x="2409825" y="72856725"/>
          <a:ext cx="1209675" cy="1914525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200025</xdr:colOff>
      <xdr:row>413</xdr:row>
      <xdr:rowOff>47625</xdr:rowOff>
    </xdr:from>
    <xdr:to>
      <xdr:col>6</xdr:col>
      <xdr:colOff>285750</xdr:colOff>
      <xdr:row>425</xdr:row>
      <xdr:rowOff>19050</xdr:rowOff>
    </xdr:to>
    <xdr:sp>
      <xdr:nvSpPr>
        <xdr:cNvPr id="40" name="Rectangle 69"/>
        <xdr:cNvSpPr>
          <a:spLocks/>
        </xdr:cNvSpPr>
      </xdr:nvSpPr>
      <xdr:spPr>
        <a:xfrm>
          <a:off x="3762375" y="72761475"/>
          <a:ext cx="85725" cy="19145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417</xdr:row>
      <xdr:rowOff>38100</xdr:rowOff>
    </xdr:from>
    <xdr:to>
      <xdr:col>9</xdr:col>
      <xdr:colOff>400050</xdr:colOff>
      <xdr:row>419</xdr:row>
      <xdr:rowOff>9525</xdr:rowOff>
    </xdr:to>
    <xdr:sp>
      <xdr:nvSpPr>
        <xdr:cNvPr id="41" name="TextBox 70"/>
        <xdr:cNvSpPr txBox="1">
          <a:spLocks noChangeArrowheads="1"/>
        </xdr:cNvSpPr>
      </xdr:nvSpPr>
      <xdr:spPr>
        <a:xfrm>
          <a:off x="5276850" y="73399650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- 3,1</a:t>
          </a:r>
          <a:r>
            <a:rPr lang="en-US" cap="none" sz="1200" b="1" i="0" u="none" baseline="30000">
              <a:solidFill>
                <a:srgbClr val="0000FF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1</xdr:col>
      <xdr:colOff>238125</xdr:colOff>
      <xdr:row>417</xdr:row>
      <xdr:rowOff>47625</xdr:rowOff>
    </xdr:from>
    <xdr:to>
      <xdr:col>2</xdr:col>
      <xdr:colOff>466725</xdr:colOff>
      <xdr:row>419</xdr:row>
      <xdr:rowOff>19050</xdr:rowOff>
    </xdr:to>
    <xdr:sp>
      <xdr:nvSpPr>
        <xdr:cNvPr id="42" name="TextBox 71"/>
        <xdr:cNvSpPr txBox="1">
          <a:spLocks noChangeArrowheads="1"/>
        </xdr:cNvSpPr>
      </xdr:nvSpPr>
      <xdr:spPr>
        <a:xfrm>
          <a:off x="923925" y="73409175"/>
          <a:ext cx="7524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+ 20 </a:t>
          </a:r>
          <a:r>
            <a:rPr lang="en-US" cap="none" sz="1200" b="1" i="0" u="none" baseline="30000">
              <a:solidFill>
                <a:srgbClr val="FF0000"/>
              </a:solidFill>
              <a:latin typeface="Arial Cyr"/>
              <a:ea typeface="Arial Cyr"/>
              <a:cs typeface="Arial Cyr"/>
            </a:rPr>
            <a:t>о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С</a:t>
          </a:r>
        </a:p>
      </xdr:txBody>
    </xdr:sp>
    <xdr:clientData/>
  </xdr:twoCellAnchor>
  <xdr:twoCellAnchor>
    <xdr:from>
      <xdr:col>6</xdr:col>
      <xdr:colOff>428625</xdr:colOff>
      <xdr:row>412</xdr:row>
      <xdr:rowOff>123825</xdr:rowOff>
    </xdr:from>
    <xdr:to>
      <xdr:col>6</xdr:col>
      <xdr:colOff>514350</xdr:colOff>
      <xdr:row>424</xdr:row>
      <xdr:rowOff>95250</xdr:rowOff>
    </xdr:to>
    <xdr:sp>
      <xdr:nvSpPr>
        <xdr:cNvPr id="43" name="Rectangle 73"/>
        <xdr:cNvSpPr>
          <a:spLocks/>
        </xdr:cNvSpPr>
      </xdr:nvSpPr>
      <xdr:spPr>
        <a:xfrm>
          <a:off x="3990975" y="72675750"/>
          <a:ext cx="85725" cy="1914525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416</xdr:row>
      <xdr:rowOff>66675</xdr:rowOff>
    </xdr:from>
    <xdr:to>
      <xdr:col>8</xdr:col>
      <xdr:colOff>85725</xdr:colOff>
      <xdr:row>420</xdr:row>
      <xdr:rowOff>28575</xdr:rowOff>
    </xdr:to>
    <xdr:sp>
      <xdr:nvSpPr>
        <xdr:cNvPr id="44" name="AutoShape 72"/>
        <xdr:cNvSpPr>
          <a:spLocks/>
        </xdr:cNvSpPr>
      </xdr:nvSpPr>
      <xdr:spPr>
        <a:xfrm>
          <a:off x="1809750" y="73266300"/>
          <a:ext cx="3314700" cy="609600"/>
        </a:xfrm>
        <a:prstGeom prst="rightArrow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314325</xdr:colOff>
      <xdr:row>348</xdr:row>
      <xdr:rowOff>133350</xdr:rowOff>
    </xdr:from>
    <xdr:to>
      <xdr:col>9</xdr:col>
      <xdr:colOff>428625</xdr:colOff>
      <xdr:row>350</xdr:row>
      <xdr:rowOff>0</xdr:rowOff>
    </xdr:to>
    <xdr:sp>
      <xdr:nvSpPr>
        <xdr:cNvPr id="45" name="AutoShape 74"/>
        <xdr:cNvSpPr>
          <a:spLocks/>
        </xdr:cNvSpPr>
      </xdr:nvSpPr>
      <xdr:spPr>
        <a:xfrm>
          <a:off x="4562475" y="61541025"/>
          <a:ext cx="1495425" cy="190500"/>
        </a:xfrm>
        <a:prstGeom prst="borderCallout1">
          <a:avLst>
            <a:gd name="adj1" fmla="val 82847"/>
            <a:gd name="adj2" fmla="val 140000"/>
            <a:gd name="adj3" fmla="val 55837"/>
            <a:gd name="adj4" fmla="val 9999"/>
            <a:gd name="adj5" fmla="val 275546"/>
            <a:gd name="adj6" fmla="val 114999"/>
            <a:gd name="adj7" fmla="val 282115"/>
            <a:gd name="adj8" fmla="val 14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7</xdr:col>
      <xdr:colOff>495300</xdr:colOff>
      <xdr:row>390</xdr:row>
      <xdr:rowOff>104775</xdr:rowOff>
    </xdr:from>
    <xdr:to>
      <xdr:col>9</xdr:col>
      <xdr:colOff>609600</xdr:colOff>
      <xdr:row>391</xdr:row>
      <xdr:rowOff>133350</xdr:rowOff>
    </xdr:to>
    <xdr:sp>
      <xdr:nvSpPr>
        <xdr:cNvPr id="46" name="AutoShape 75"/>
        <xdr:cNvSpPr>
          <a:spLocks/>
        </xdr:cNvSpPr>
      </xdr:nvSpPr>
      <xdr:spPr>
        <a:xfrm>
          <a:off x="4743450" y="68789550"/>
          <a:ext cx="1495425" cy="190500"/>
        </a:xfrm>
        <a:prstGeom prst="borderCallout1">
          <a:avLst>
            <a:gd name="adj1" fmla="val 71166"/>
            <a:gd name="adj2" fmla="val 150000"/>
            <a:gd name="adj3" fmla="val 55837"/>
            <a:gd name="adj4" fmla="val 9999"/>
            <a:gd name="adj5" fmla="val 263138"/>
            <a:gd name="adj6" fmla="val 305000"/>
            <a:gd name="adj7" fmla="val 269708"/>
            <a:gd name="adj8" fmla="val 33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7</xdr:col>
      <xdr:colOff>409575</xdr:colOff>
      <xdr:row>433</xdr:row>
      <xdr:rowOff>95250</xdr:rowOff>
    </xdr:from>
    <xdr:to>
      <xdr:col>9</xdr:col>
      <xdr:colOff>523875</xdr:colOff>
      <xdr:row>434</xdr:row>
      <xdr:rowOff>123825</xdr:rowOff>
    </xdr:to>
    <xdr:sp>
      <xdr:nvSpPr>
        <xdr:cNvPr id="47" name="AutoShape 76"/>
        <xdr:cNvSpPr>
          <a:spLocks/>
        </xdr:cNvSpPr>
      </xdr:nvSpPr>
      <xdr:spPr>
        <a:xfrm>
          <a:off x="4657725" y="76180950"/>
          <a:ext cx="1495425" cy="190500"/>
        </a:xfrm>
        <a:prstGeom prst="borderCallout1">
          <a:avLst>
            <a:gd name="adj1" fmla="val 76277"/>
            <a:gd name="adj2" fmla="val 150000"/>
            <a:gd name="adj3" fmla="val 55837"/>
            <a:gd name="adj4" fmla="val 9999"/>
            <a:gd name="adj5" fmla="val 229560"/>
            <a:gd name="adj6" fmla="val 135000"/>
            <a:gd name="adj7" fmla="val 236129"/>
            <a:gd name="adj8" fmla="val 1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количество слоёв</a:t>
          </a:r>
        </a:p>
      </xdr:txBody>
    </xdr:sp>
    <xdr:clientData/>
  </xdr:twoCellAnchor>
  <xdr:twoCellAnchor>
    <xdr:from>
      <xdr:col>1</xdr:col>
      <xdr:colOff>66675</xdr:colOff>
      <xdr:row>339</xdr:row>
      <xdr:rowOff>38100</xdr:rowOff>
    </xdr:from>
    <xdr:to>
      <xdr:col>2</xdr:col>
      <xdr:colOff>504825</xdr:colOff>
      <xdr:row>340</xdr:row>
      <xdr:rowOff>76200</xdr:rowOff>
    </xdr:to>
    <xdr:sp>
      <xdr:nvSpPr>
        <xdr:cNvPr id="48" name="AutoShape 77"/>
        <xdr:cNvSpPr>
          <a:spLocks/>
        </xdr:cNvSpPr>
      </xdr:nvSpPr>
      <xdr:spPr>
        <a:xfrm>
          <a:off x="752475" y="59855100"/>
          <a:ext cx="962025" cy="200025"/>
        </a:xfrm>
        <a:prstGeom prst="borderCallout1">
          <a:avLst>
            <a:gd name="adj1" fmla="val 87500"/>
            <a:gd name="adj2" fmla="val -307143"/>
            <a:gd name="adj3" fmla="val 59092"/>
            <a:gd name="adj4" fmla="val 7143"/>
            <a:gd name="adj5" fmla="val 655680"/>
            <a:gd name="adj6" fmla="val -88097"/>
            <a:gd name="adj7" fmla="val 665907"/>
            <a:gd name="adj8" fmla="val -59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изоляция</a:t>
          </a:r>
        </a:p>
      </xdr:txBody>
    </xdr:sp>
    <xdr:clientData/>
  </xdr:twoCellAnchor>
  <xdr:twoCellAnchor>
    <xdr:from>
      <xdr:col>12</xdr:col>
      <xdr:colOff>9525</xdr:colOff>
      <xdr:row>117</xdr:row>
      <xdr:rowOff>47625</xdr:rowOff>
    </xdr:from>
    <xdr:to>
      <xdr:col>12</xdr:col>
      <xdr:colOff>504825</xdr:colOff>
      <xdr:row>173</xdr:row>
      <xdr:rowOff>142875</xdr:rowOff>
    </xdr:to>
    <xdr:sp>
      <xdr:nvSpPr>
        <xdr:cNvPr id="49" name="Rectangle 100"/>
        <xdr:cNvSpPr>
          <a:spLocks/>
        </xdr:cNvSpPr>
      </xdr:nvSpPr>
      <xdr:spPr>
        <a:xfrm>
          <a:off x="7439025" y="20469225"/>
          <a:ext cx="495300" cy="102298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171</xdr:row>
      <xdr:rowOff>9525</xdr:rowOff>
    </xdr:from>
    <xdr:to>
      <xdr:col>12</xdr:col>
      <xdr:colOff>419100</xdr:colOff>
      <xdr:row>172</xdr:row>
      <xdr:rowOff>66675</xdr:rowOff>
    </xdr:to>
    <xdr:sp>
      <xdr:nvSpPr>
        <xdr:cNvPr id="50" name="TextBox 101"/>
        <xdr:cNvSpPr txBox="1">
          <a:spLocks noChangeArrowheads="1"/>
        </xdr:cNvSpPr>
      </xdr:nvSpPr>
      <xdr:spPr>
        <a:xfrm>
          <a:off x="7524750" y="30203775"/>
          <a:ext cx="314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25</a:t>
          </a:r>
        </a:p>
      </xdr:txBody>
    </xdr:sp>
    <xdr:clientData/>
  </xdr:twoCellAnchor>
  <xdr:twoCellAnchor>
    <xdr:from>
      <xdr:col>12</xdr:col>
      <xdr:colOff>200025</xdr:colOff>
      <xdr:row>123</xdr:row>
      <xdr:rowOff>28575</xdr:rowOff>
    </xdr:from>
    <xdr:to>
      <xdr:col>12</xdr:col>
      <xdr:colOff>381000</xdr:colOff>
      <xdr:row>152</xdr:row>
      <xdr:rowOff>76200</xdr:rowOff>
    </xdr:to>
    <xdr:sp>
      <xdr:nvSpPr>
        <xdr:cNvPr id="51" name="AutoShape 102"/>
        <xdr:cNvSpPr>
          <a:spLocks/>
        </xdr:cNvSpPr>
      </xdr:nvSpPr>
      <xdr:spPr>
        <a:xfrm rot="16200000">
          <a:off x="7629525" y="21564600"/>
          <a:ext cx="190500" cy="5229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12</xdr:col>
      <xdr:colOff>9525</xdr:colOff>
      <xdr:row>232</xdr:row>
      <xdr:rowOff>47625</xdr:rowOff>
    </xdr:from>
    <xdr:to>
      <xdr:col>12</xdr:col>
      <xdr:colOff>504825</xdr:colOff>
      <xdr:row>289</xdr:row>
      <xdr:rowOff>142875</xdr:rowOff>
    </xdr:to>
    <xdr:sp>
      <xdr:nvSpPr>
        <xdr:cNvPr id="52" name="Rectangle 108"/>
        <xdr:cNvSpPr>
          <a:spLocks/>
        </xdr:cNvSpPr>
      </xdr:nvSpPr>
      <xdr:spPr>
        <a:xfrm>
          <a:off x="7439025" y="41014650"/>
          <a:ext cx="495300" cy="101822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85725</xdr:colOff>
      <xdr:row>287</xdr:row>
      <xdr:rowOff>9525</xdr:rowOff>
    </xdr:from>
    <xdr:to>
      <xdr:col>12</xdr:col>
      <xdr:colOff>409575</xdr:colOff>
      <xdr:row>288</xdr:row>
      <xdr:rowOff>123825</xdr:rowOff>
    </xdr:to>
    <xdr:sp>
      <xdr:nvSpPr>
        <xdr:cNvPr id="53" name="TextBox 109"/>
        <xdr:cNvSpPr txBox="1">
          <a:spLocks noChangeArrowheads="1"/>
        </xdr:cNvSpPr>
      </xdr:nvSpPr>
      <xdr:spPr>
        <a:xfrm>
          <a:off x="7515225" y="5066347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27</a:t>
          </a:r>
        </a:p>
      </xdr:txBody>
    </xdr:sp>
    <xdr:clientData/>
  </xdr:twoCellAnchor>
  <xdr:twoCellAnchor>
    <xdr:from>
      <xdr:col>12</xdr:col>
      <xdr:colOff>200025</xdr:colOff>
      <xdr:row>238</xdr:row>
      <xdr:rowOff>28575</xdr:rowOff>
    </xdr:from>
    <xdr:to>
      <xdr:col>12</xdr:col>
      <xdr:colOff>381000</xdr:colOff>
      <xdr:row>267</xdr:row>
      <xdr:rowOff>76200</xdr:rowOff>
    </xdr:to>
    <xdr:sp>
      <xdr:nvSpPr>
        <xdr:cNvPr id="54" name="AutoShape 110"/>
        <xdr:cNvSpPr>
          <a:spLocks/>
        </xdr:cNvSpPr>
      </xdr:nvSpPr>
      <xdr:spPr>
        <a:xfrm rot="16200000">
          <a:off x="7629525" y="41967150"/>
          <a:ext cx="190500" cy="4848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12</xdr:col>
      <xdr:colOff>9525</xdr:colOff>
      <xdr:row>348</xdr:row>
      <xdr:rowOff>47625</xdr:rowOff>
    </xdr:from>
    <xdr:to>
      <xdr:col>12</xdr:col>
      <xdr:colOff>504825</xdr:colOff>
      <xdr:row>405</xdr:row>
      <xdr:rowOff>142875</xdr:rowOff>
    </xdr:to>
    <xdr:sp>
      <xdr:nvSpPr>
        <xdr:cNvPr id="55" name="Rectangle 116"/>
        <xdr:cNvSpPr>
          <a:spLocks/>
        </xdr:cNvSpPr>
      </xdr:nvSpPr>
      <xdr:spPr>
        <a:xfrm>
          <a:off x="7439025" y="61455300"/>
          <a:ext cx="495300" cy="101060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402</xdr:row>
      <xdr:rowOff>85725</xdr:rowOff>
    </xdr:from>
    <xdr:to>
      <xdr:col>12</xdr:col>
      <xdr:colOff>428625</xdr:colOff>
      <xdr:row>404</xdr:row>
      <xdr:rowOff>38100</xdr:rowOff>
    </xdr:to>
    <xdr:sp>
      <xdr:nvSpPr>
        <xdr:cNvPr id="56" name="TextBox 117"/>
        <xdr:cNvSpPr txBox="1">
          <a:spLocks noChangeArrowheads="1"/>
        </xdr:cNvSpPr>
      </xdr:nvSpPr>
      <xdr:spPr>
        <a:xfrm>
          <a:off x="7543800" y="710184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29</a:t>
          </a:r>
        </a:p>
      </xdr:txBody>
    </xdr:sp>
    <xdr:clientData/>
  </xdr:twoCellAnchor>
  <xdr:twoCellAnchor>
    <xdr:from>
      <xdr:col>12</xdr:col>
      <xdr:colOff>200025</xdr:colOff>
      <xdr:row>354</xdr:row>
      <xdr:rowOff>28575</xdr:rowOff>
    </xdr:from>
    <xdr:to>
      <xdr:col>12</xdr:col>
      <xdr:colOff>381000</xdr:colOff>
      <xdr:row>383</xdr:row>
      <xdr:rowOff>76200</xdr:rowOff>
    </xdr:to>
    <xdr:sp>
      <xdr:nvSpPr>
        <xdr:cNvPr id="57" name="AutoShape 118"/>
        <xdr:cNvSpPr>
          <a:spLocks/>
        </xdr:cNvSpPr>
      </xdr:nvSpPr>
      <xdr:spPr>
        <a:xfrm rot="16200000">
          <a:off x="7629525" y="62674500"/>
          <a:ext cx="190500" cy="4819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0</xdr:col>
      <xdr:colOff>190500</xdr:colOff>
      <xdr:row>412</xdr:row>
      <xdr:rowOff>28575</xdr:rowOff>
    </xdr:from>
    <xdr:to>
      <xdr:col>0</xdr:col>
      <xdr:colOff>371475</xdr:colOff>
      <xdr:row>441</xdr:row>
      <xdr:rowOff>76200</xdr:rowOff>
    </xdr:to>
    <xdr:sp>
      <xdr:nvSpPr>
        <xdr:cNvPr id="58" name="AutoShape 122"/>
        <xdr:cNvSpPr>
          <a:spLocks/>
        </xdr:cNvSpPr>
      </xdr:nvSpPr>
      <xdr:spPr>
        <a:xfrm rot="16200000">
          <a:off x="190500" y="72580500"/>
          <a:ext cx="180975" cy="5029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 editAs="oneCell">
    <xdr:from>
      <xdr:col>8</xdr:col>
      <xdr:colOff>19050</xdr:colOff>
      <xdr:row>460</xdr:row>
      <xdr:rowOff>76200</xdr:rowOff>
    </xdr:from>
    <xdr:to>
      <xdr:col>11</xdr:col>
      <xdr:colOff>476250</xdr:colOff>
      <xdr:row>465</xdr:row>
      <xdr:rowOff>123825</xdr:rowOff>
    </xdr:to>
    <xdr:pic>
      <xdr:nvPicPr>
        <xdr:cNvPr id="59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0724375"/>
          <a:ext cx="2257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406</xdr:row>
      <xdr:rowOff>47625</xdr:rowOff>
    </xdr:from>
    <xdr:to>
      <xdr:col>12</xdr:col>
      <xdr:colOff>504825</xdr:colOff>
      <xdr:row>466</xdr:row>
      <xdr:rowOff>123825</xdr:rowOff>
    </xdr:to>
    <xdr:sp>
      <xdr:nvSpPr>
        <xdr:cNvPr id="60" name="Rectangle 127"/>
        <xdr:cNvSpPr>
          <a:spLocks/>
        </xdr:cNvSpPr>
      </xdr:nvSpPr>
      <xdr:spPr>
        <a:xfrm>
          <a:off x="7439025" y="71628000"/>
          <a:ext cx="495300" cy="101155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464</xdr:row>
      <xdr:rowOff>28575</xdr:rowOff>
    </xdr:from>
    <xdr:to>
      <xdr:col>12</xdr:col>
      <xdr:colOff>419100</xdr:colOff>
      <xdr:row>465</xdr:row>
      <xdr:rowOff>142875</xdr:rowOff>
    </xdr:to>
    <xdr:sp>
      <xdr:nvSpPr>
        <xdr:cNvPr id="61" name="TextBox 128"/>
        <xdr:cNvSpPr txBox="1">
          <a:spLocks noChangeArrowheads="1"/>
        </xdr:cNvSpPr>
      </xdr:nvSpPr>
      <xdr:spPr>
        <a:xfrm>
          <a:off x="7524750" y="8132445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30</a:t>
          </a:r>
        </a:p>
      </xdr:txBody>
    </xdr:sp>
    <xdr:clientData/>
  </xdr:twoCellAnchor>
  <xdr:twoCellAnchor>
    <xdr:from>
      <xdr:col>12</xdr:col>
      <xdr:colOff>171450</xdr:colOff>
      <xdr:row>412</xdr:row>
      <xdr:rowOff>133350</xdr:rowOff>
    </xdr:from>
    <xdr:to>
      <xdr:col>12</xdr:col>
      <xdr:colOff>361950</xdr:colOff>
      <xdr:row>440</xdr:row>
      <xdr:rowOff>133350</xdr:rowOff>
    </xdr:to>
    <xdr:sp>
      <xdr:nvSpPr>
        <xdr:cNvPr id="62" name="AutoShape 129"/>
        <xdr:cNvSpPr>
          <a:spLocks/>
        </xdr:cNvSpPr>
      </xdr:nvSpPr>
      <xdr:spPr>
        <a:xfrm rot="16200000">
          <a:off x="7600950" y="72685275"/>
          <a:ext cx="190500" cy="4819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12</xdr:col>
      <xdr:colOff>9525</xdr:colOff>
      <xdr:row>290</xdr:row>
      <xdr:rowOff>47625</xdr:rowOff>
    </xdr:from>
    <xdr:to>
      <xdr:col>12</xdr:col>
      <xdr:colOff>504825</xdr:colOff>
      <xdr:row>347</xdr:row>
      <xdr:rowOff>142875</xdr:rowOff>
    </xdr:to>
    <xdr:sp>
      <xdr:nvSpPr>
        <xdr:cNvPr id="63" name="Rectangle 130"/>
        <xdr:cNvSpPr>
          <a:spLocks/>
        </xdr:cNvSpPr>
      </xdr:nvSpPr>
      <xdr:spPr>
        <a:xfrm>
          <a:off x="7439025" y="51263550"/>
          <a:ext cx="495300" cy="101250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123825</xdr:colOff>
      <xdr:row>345</xdr:row>
      <xdr:rowOff>9525</xdr:rowOff>
    </xdr:from>
    <xdr:to>
      <xdr:col>12</xdr:col>
      <xdr:colOff>438150</xdr:colOff>
      <xdr:row>346</xdr:row>
      <xdr:rowOff>123825</xdr:rowOff>
    </xdr:to>
    <xdr:sp>
      <xdr:nvSpPr>
        <xdr:cNvPr id="64" name="TextBox 131"/>
        <xdr:cNvSpPr txBox="1">
          <a:spLocks noChangeArrowheads="1"/>
        </xdr:cNvSpPr>
      </xdr:nvSpPr>
      <xdr:spPr>
        <a:xfrm>
          <a:off x="7553325" y="609314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28</a:t>
          </a:r>
        </a:p>
      </xdr:txBody>
    </xdr:sp>
    <xdr:clientData/>
  </xdr:twoCellAnchor>
  <xdr:twoCellAnchor>
    <xdr:from>
      <xdr:col>12</xdr:col>
      <xdr:colOff>200025</xdr:colOff>
      <xdr:row>296</xdr:row>
      <xdr:rowOff>28575</xdr:rowOff>
    </xdr:from>
    <xdr:to>
      <xdr:col>12</xdr:col>
      <xdr:colOff>381000</xdr:colOff>
      <xdr:row>325</xdr:row>
      <xdr:rowOff>76200</xdr:rowOff>
    </xdr:to>
    <xdr:sp>
      <xdr:nvSpPr>
        <xdr:cNvPr id="65" name="AutoShape 132"/>
        <xdr:cNvSpPr>
          <a:spLocks/>
        </xdr:cNvSpPr>
      </xdr:nvSpPr>
      <xdr:spPr>
        <a:xfrm rot="16200000">
          <a:off x="7629525" y="52330350"/>
          <a:ext cx="190500" cy="5295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12</xdr:col>
      <xdr:colOff>9525</xdr:colOff>
      <xdr:row>174</xdr:row>
      <xdr:rowOff>47625</xdr:rowOff>
    </xdr:from>
    <xdr:to>
      <xdr:col>12</xdr:col>
      <xdr:colOff>504825</xdr:colOff>
      <xdr:row>231</xdr:row>
      <xdr:rowOff>133350</xdr:rowOff>
    </xdr:to>
    <xdr:sp>
      <xdr:nvSpPr>
        <xdr:cNvPr id="66" name="Rectangle 133"/>
        <xdr:cNvSpPr>
          <a:spLocks/>
        </xdr:cNvSpPr>
      </xdr:nvSpPr>
      <xdr:spPr>
        <a:xfrm>
          <a:off x="7439025" y="30765750"/>
          <a:ext cx="495300" cy="101727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229</xdr:row>
      <xdr:rowOff>28575</xdr:rowOff>
    </xdr:from>
    <xdr:to>
      <xdr:col>12</xdr:col>
      <xdr:colOff>419100</xdr:colOff>
      <xdr:row>230</xdr:row>
      <xdr:rowOff>142875</xdr:rowOff>
    </xdr:to>
    <xdr:sp>
      <xdr:nvSpPr>
        <xdr:cNvPr id="67" name="TextBox 134"/>
        <xdr:cNvSpPr txBox="1">
          <a:spLocks noChangeArrowheads="1"/>
        </xdr:cNvSpPr>
      </xdr:nvSpPr>
      <xdr:spPr>
        <a:xfrm>
          <a:off x="7524750" y="405098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26</a:t>
          </a:r>
        </a:p>
      </xdr:txBody>
    </xdr:sp>
    <xdr:clientData/>
  </xdr:twoCellAnchor>
  <xdr:twoCellAnchor>
    <xdr:from>
      <xdr:col>12</xdr:col>
      <xdr:colOff>200025</xdr:colOff>
      <xdr:row>180</xdr:row>
      <xdr:rowOff>28575</xdr:rowOff>
    </xdr:from>
    <xdr:to>
      <xdr:col>12</xdr:col>
      <xdr:colOff>381000</xdr:colOff>
      <xdr:row>209</xdr:row>
      <xdr:rowOff>76200</xdr:rowOff>
    </xdr:to>
    <xdr:sp>
      <xdr:nvSpPr>
        <xdr:cNvPr id="68" name="AutoShape 135"/>
        <xdr:cNvSpPr>
          <a:spLocks/>
        </xdr:cNvSpPr>
      </xdr:nvSpPr>
      <xdr:spPr>
        <a:xfrm rot="16200000">
          <a:off x="7629525" y="31908750"/>
          <a:ext cx="190500" cy="5391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  <xdr:twoCellAnchor>
    <xdr:from>
      <xdr:col>12</xdr:col>
      <xdr:colOff>9525</xdr:colOff>
      <xdr:row>61</xdr:row>
      <xdr:rowOff>47625</xdr:rowOff>
    </xdr:from>
    <xdr:to>
      <xdr:col>12</xdr:col>
      <xdr:colOff>504825</xdr:colOff>
      <xdr:row>116</xdr:row>
      <xdr:rowOff>142875</xdr:rowOff>
    </xdr:to>
    <xdr:sp>
      <xdr:nvSpPr>
        <xdr:cNvPr id="69" name="Rectangle 136"/>
        <xdr:cNvSpPr>
          <a:spLocks/>
        </xdr:cNvSpPr>
      </xdr:nvSpPr>
      <xdr:spPr>
        <a:xfrm>
          <a:off x="7439025" y="10191750"/>
          <a:ext cx="495300" cy="1021080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0000FF"/>
            </a:gs>
            <a:gs pos="100000">
              <a:srgbClr val="C0C0C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114</xdr:row>
      <xdr:rowOff>95250</xdr:rowOff>
    </xdr:from>
    <xdr:to>
      <xdr:col>12</xdr:col>
      <xdr:colOff>428625</xdr:colOff>
      <xdr:row>115</xdr:row>
      <xdr:rowOff>104775</xdr:rowOff>
    </xdr:to>
    <xdr:sp>
      <xdr:nvSpPr>
        <xdr:cNvPr id="70" name="TextBox 137"/>
        <xdr:cNvSpPr txBox="1">
          <a:spLocks noChangeArrowheads="1"/>
        </xdr:cNvSpPr>
      </xdr:nvSpPr>
      <xdr:spPr>
        <a:xfrm>
          <a:off x="7543800" y="19926300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24</a:t>
          </a:r>
        </a:p>
      </xdr:txBody>
    </xdr:sp>
    <xdr:clientData/>
  </xdr:twoCellAnchor>
  <xdr:twoCellAnchor>
    <xdr:from>
      <xdr:col>12</xdr:col>
      <xdr:colOff>200025</xdr:colOff>
      <xdr:row>67</xdr:row>
      <xdr:rowOff>28575</xdr:rowOff>
    </xdr:from>
    <xdr:to>
      <xdr:col>12</xdr:col>
      <xdr:colOff>381000</xdr:colOff>
      <xdr:row>96</xdr:row>
      <xdr:rowOff>76200</xdr:rowOff>
    </xdr:to>
    <xdr:sp>
      <xdr:nvSpPr>
        <xdr:cNvPr id="71" name="AutoShape 138"/>
        <xdr:cNvSpPr>
          <a:spLocks/>
        </xdr:cNvSpPr>
      </xdr:nvSpPr>
      <xdr:spPr>
        <a:xfrm rot="16200000">
          <a:off x="7629525" y="11144250"/>
          <a:ext cx="190500" cy="5410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5400" cmpd="sng">
                <a:solidFill>
                  <a:srgbClr val="FFFFFF"/>
                </a:solidFill>
                <a:headEnd type="none"/>
                <a:tailEnd type="none"/>
              </a:ln>
              <a:noFill/>
              <a:latin typeface="Arial"/>
              <a:cs typeface="Arial"/>
            </a:rPr>
            <a:t>ООО "ИННОВАЦИОННЫЕ ТЕХНОЛОГИИ"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C2" sqref="C2"/>
    </sheetView>
  </sheetViews>
  <sheetFormatPr defaultColWidth="9.0039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0.25">
      <c r="A22" s="1"/>
      <c r="B22" s="126" t="s">
        <v>440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27" t="s">
        <v>437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127" t="s">
        <v>49</v>
      </c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27" t="s">
        <v>438</v>
      </c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27" t="s">
        <v>439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0.25">
      <c r="A30" s="1"/>
      <c r="B30" s="1"/>
      <c r="C30" s="126" t="s">
        <v>5</v>
      </c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A5" sqref="A5"/>
    </sheetView>
  </sheetViews>
  <sheetFormatPr defaultColWidth="9.00390625" defaultRowHeight="12.75"/>
  <cols>
    <col min="9" max="9" width="11.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23" t="s">
        <v>142</v>
      </c>
      <c r="C2" s="1"/>
      <c r="D2" s="198" t="s">
        <v>95</v>
      </c>
      <c r="E2" s="1"/>
      <c r="F2" s="1"/>
      <c r="G2" s="1"/>
      <c r="H2" s="1"/>
      <c r="I2" s="1"/>
      <c r="J2" s="1"/>
      <c r="K2" s="1"/>
    </row>
    <row r="3" spans="1:11" ht="15.75">
      <c r="A3" s="1"/>
      <c r="B3" s="86" t="s">
        <v>142</v>
      </c>
      <c r="C3" s="1"/>
      <c r="D3" s="143" t="s">
        <v>96</v>
      </c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95" t="s">
        <v>277</v>
      </c>
      <c r="C5" s="120"/>
      <c r="D5" s="120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96" t="s">
        <v>75</v>
      </c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96" t="s">
        <v>76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22" t="s">
        <v>375</v>
      </c>
      <c r="C11" s="3" t="s">
        <v>376</v>
      </c>
      <c r="D11" s="1"/>
      <c r="E11" s="1"/>
      <c r="F11" s="1"/>
      <c r="G11" s="1"/>
      <c r="H11" s="28">
        <v>100</v>
      </c>
      <c r="I11" s="1"/>
      <c r="J11" s="154" t="s">
        <v>394</v>
      </c>
      <c r="K11" s="1"/>
    </row>
    <row r="12" spans="1:11" ht="12.75">
      <c r="A12" s="1"/>
      <c r="B12" s="1"/>
      <c r="C12" s="1"/>
      <c r="D12" s="1"/>
      <c r="E12" s="1"/>
      <c r="F12" s="1"/>
      <c r="G12" s="1"/>
      <c r="H12" s="74"/>
      <c r="I12" s="1"/>
      <c r="J12" s="1"/>
      <c r="K12" s="1"/>
    </row>
    <row r="13" spans="1:11" ht="18.75">
      <c r="A13" s="1"/>
      <c r="B13" s="22" t="s">
        <v>160</v>
      </c>
      <c r="C13" s="3" t="s">
        <v>131</v>
      </c>
      <c r="D13" s="1"/>
      <c r="E13" s="1"/>
      <c r="F13" s="1"/>
      <c r="G13" s="1"/>
      <c r="H13" s="28">
        <v>8</v>
      </c>
      <c r="I13" s="1"/>
      <c r="J13" s="154" t="s">
        <v>394</v>
      </c>
      <c r="K13" s="1"/>
    </row>
    <row r="14" spans="1:11" ht="12.75">
      <c r="A14" s="1"/>
      <c r="B14" s="23"/>
      <c r="C14" s="3" t="s">
        <v>74</v>
      </c>
      <c r="D14" s="1"/>
      <c r="E14" s="1"/>
      <c r="F14" s="1"/>
      <c r="G14" s="1"/>
      <c r="H14" s="28"/>
      <c r="I14" s="1"/>
      <c r="J14" s="3"/>
      <c r="K14" s="1"/>
    </row>
    <row r="15" spans="1:11" ht="15.75">
      <c r="A15" s="1"/>
      <c r="B15" s="22" t="s">
        <v>368</v>
      </c>
      <c r="C15" s="3" t="s">
        <v>369</v>
      </c>
      <c r="D15" s="1"/>
      <c r="E15" s="1"/>
      <c r="F15" s="1"/>
      <c r="G15" s="1"/>
      <c r="H15" s="203">
        <v>50</v>
      </c>
      <c r="I15" s="1"/>
      <c r="J15" s="145" t="s">
        <v>567</v>
      </c>
      <c r="K15" s="1"/>
    </row>
    <row r="16" spans="1:11" ht="12.75">
      <c r="A16" s="1"/>
      <c r="B16" s="23"/>
      <c r="C16" s="8" t="s">
        <v>370</v>
      </c>
      <c r="D16" s="1"/>
      <c r="E16" s="1"/>
      <c r="F16" s="1"/>
      <c r="G16" s="1"/>
      <c r="H16" s="28"/>
      <c r="I16" s="1"/>
      <c r="J16" s="3"/>
      <c r="K16" s="1"/>
    </row>
    <row r="17" spans="1:11" ht="18.75">
      <c r="A17" s="1"/>
      <c r="B17" s="105" t="s">
        <v>161</v>
      </c>
      <c r="C17" s="3" t="s">
        <v>568</v>
      </c>
      <c r="D17" s="1"/>
      <c r="E17" s="1"/>
      <c r="F17" s="1"/>
      <c r="G17" s="1"/>
      <c r="H17" s="204">
        <f>пример!F36</f>
        <v>1.763814017858619</v>
      </c>
      <c r="I17" s="1"/>
      <c r="J17" s="145" t="s">
        <v>569</v>
      </c>
      <c r="K17" s="1"/>
    </row>
    <row r="18" spans="1:11" ht="12.75">
      <c r="A18" s="1"/>
      <c r="B18" s="23"/>
      <c r="C18" s="8" t="s">
        <v>374</v>
      </c>
      <c r="D18" s="1"/>
      <c r="E18" s="1"/>
      <c r="F18" s="1"/>
      <c r="G18" s="1"/>
      <c r="H18" s="28"/>
      <c r="I18" s="1"/>
      <c r="J18" s="3"/>
      <c r="K18" s="1"/>
    </row>
    <row r="19" spans="1:11" ht="18.75">
      <c r="A19" s="1"/>
      <c r="B19" s="105" t="s">
        <v>167</v>
      </c>
      <c r="C19" s="3" t="s">
        <v>139</v>
      </c>
      <c r="D19" s="1"/>
      <c r="E19" s="1"/>
      <c r="F19" s="1"/>
      <c r="G19" s="1"/>
      <c r="H19" s="204">
        <f>пример!H36</f>
        <v>1.582905359702555</v>
      </c>
      <c r="I19" s="1"/>
      <c r="J19" s="145" t="s">
        <v>569</v>
      </c>
      <c r="K19" s="1"/>
    </row>
    <row r="20" spans="1:11" ht="12.75">
      <c r="A20" s="1"/>
      <c r="B20" s="1"/>
      <c r="C20" s="8" t="s">
        <v>374</v>
      </c>
      <c r="D20" s="1"/>
      <c r="E20" s="1"/>
      <c r="F20" s="1"/>
      <c r="G20" s="1"/>
      <c r="H20" s="74"/>
      <c r="I20" s="1"/>
      <c r="J20" s="1"/>
      <c r="K20" s="1"/>
    </row>
    <row r="21" spans="1:11" ht="18.75">
      <c r="A21" s="1"/>
      <c r="B21" s="105" t="s">
        <v>164</v>
      </c>
      <c r="C21" s="3" t="s">
        <v>152</v>
      </c>
      <c r="D21" s="1"/>
      <c r="E21" s="1"/>
      <c r="F21" s="1"/>
      <c r="G21" s="1"/>
      <c r="H21" s="208">
        <v>0.001</v>
      </c>
      <c r="I21" s="1"/>
      <c r="J21" s="145" t="s">
        <v>470</v>
      </c>
      <c r="K21" s="1"/>
    </row>
    <row r="22" spans="1:11" ht="12.75">
      <c r="A22" s="1"/>
      <c r="B22" s="23"/>
      <c r="C22" s="8" t="s">
        <v>374</v>
      </c>
      <c r="D22" s="1"/>
      <c r="E22" s="1"/>
      <c r="F22" s="1"/>
      <c r="G22" s="1"/>
      <c r="H22" s="28"/>
      <c r="I22" s="1"/>
      <c r="J22" s="3"/>
      <c r="K22" s="1"/>
    </row>
    <row r="23" spans="1:11" ht="18.75">
      <c r="A23" s="1"/>
      <c r="B23" s="22" t="s">
        <v>401</v>
      </c>
      <c r="C23" s="3" t="s">
        <v>373</v>
      </c>
      <c r="D23" s="1"/>
      <c r="E23" s="1"/>
      <c r="F23" s="1"/>
      <c r="G23" s="1"/>
      <c r="H23" s="28">
        <v>45</v>
      </c>
      <c r="I23" s="1"/>
      <c r="J23" s="154" t="s">
        <v>394</v>
      </c>
      <c r="K23" s="1"/>
    </row>
    <row r="24" spans="1:11" ht="12.75">
      <c r="A24" s="1"/>
      <c r="B24" s="23"/>
      <c r="C24" s="3" t="s">
        <v>378</v>
      </c>
      <c r="D24" s="1"/>
      <c r="E24" s="1"/>
      <c r="F24" s="1"/>
      <c r="G24" s="1"/>
      <c r="H24" s="7"/>
      <c r="I24" s="1"/>
      <c r="J24" s="3"/>
      <c r="K24" s="1"/>
    </row>
    <row r="25" spans="1:11" ht="12.75">
      <c r="A25" s="1"/>
      <c r="B25" s="23"/>
      <c r="C25" s="3"/>
      <c r="D25" s="1"/>
      <c r="E25" s="1"/>
      <c r="F25" s="1"/>
      <c r="G25" s="1"/>
      <c r="H25" s="7"/>
      <c r="I25" s="1"/>
      <c r="J25" s="3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4" t="s">
        <v>142</v>
      </c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4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95" t="s">
        <v>84</v>
      </c>
      <c r="C50" s="120"/>
      <c r="D50" s="120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97" t="s">
        <v>79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1">
      <c r="A55" s="1"/>
      <c r="B55" s="25" t="s">
        <v>80</v>
      </c>
      <c r="C55" s="1"/>
      <c r="D55" s="1"/>
      <c r="E55" s="1"/>
      <c r="F55" s="1"/>
      <c r="G55" s="1"/>
      <c r="H55" s="1"/>
      <c r="I55" s="147">
        <f>H21*(((H11-H13)/H15)-((1/H17)+(1/H19)))</f>
        <v>0.0006412970921556391</v>
      </c>
      <c r="J55" s="200" t="s">
        <v>138</v>
      </c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97" t="s">
        <v>77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21">
      <c r="A64" s="1"/>
      <c r="B64" s="25" t="s">
        <v>81</v>
      </c>
      <c r="C64" s="1"/>
      <c r="D64" s="1"/>
      <c r="E64" s="1"/>
      <c r="F64" s="1"/>
      <c r="G64" s="1"/>
      <c r="H64" s="1"/>
      <c r="I64" s="201">
        <f>H11-(H15/H17)</f>
        <v>71.65234004620105</v>
      </c>
      <c r="J64" s="154" t="s">
        <v>394</v>
      </c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97" t="s">
        <v>78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1">
      <c r="A68" s="1"/>
      <c r="B68" s="44" t="s">
        <v>82</v>
      </c>
      <c r="C68" s="1"/>
      <c r="D68" s="1"/>
      <c r="E68" s="1"/>
      <c r="F68" s="1"/>
      <c r="G68" s="1"/>
      <c r="H68" s="1"/>
      <c r="I68" s="199">
        <f>H21*((I64-H23)/H15)</f>
        <v>0.0005330468009240209</v>
      </c>
      <c r="J68" s="200" t="s">
        <v>138</v>
      </c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95" t="s">
        <v>83</v>
      </c>
      <c r="C71" s="120"/>
      <c r="D71" s="120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 t="s">
        <v>11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 t="s">
        <v>10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 t="s">
        <v>85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 t="s">
        <v>86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9.5">
      <c r="A80" s="1"/>
      <c r="B80" s="22" t="s">
        <v>160</v>
      </c>
      <c r="C80" s="3" t="s">
        <v>131</v>
      </c>
      <c r="D80" s="1"/>
      <c r="E80" s="1"/>
      <c r="F80" s="1"/>
      <c r="G80" s="1"/>
      <c r="H80" s="135">
        <v>8</v>
      </c>
      <c r="I80" s="1"/>
      <c r="J80" s="154" t="s">
        <v>394</v>
      </c>
      <c r="K80" s="1"/>
    </row>
    <row r="81" spans="1:11" ht="18">
      <c r="A81" s="1"/>
      <c r="B81" s="1"/>
      <c r="C81" s="1"/>
      <c r="D81" s="1"/>
      <c r="E81" s="1"/>
      <c r="F81" s="1"/>
      <c r="G81" s="1"/>
      <c r="H81" s="199"/>
      <c r="I81" s="1"/>
      <c r="J81" s="1"/>
      <c r="K81" s="1"/>
    </row>
    <row r="82" spans="1:11" ht="18.75">
      <c r="A82" s="1"/>
      <c r="B82" s="22" t="s">
        <v>89</v>
      </c>
      <c r="C82" s="3" t="s">
        <v>373</v>
      </c>
      <c r="D82" s="1"/>
      <c r="E82" s="1"/>
      <c r="F82" s="1"/>
      <c r="G82" s="1"/>
      <c r="H82" s="202">
        <v>65</v>
      </c>
      <c r="I82" s="1"/>
      <c r="J82" s="154" t="s">
        <v>394</v>
      </c>
      <c r="K82" s="1"/>
    </row>
    <row r="83" spans="1:11" ht="15.75">
      <c r="A83" s="1"/>
      <c r="B83" s="22"/>
      <c r="C83" s="3" t="s">
        <v>90</v>
      </c>
      <c r="D83" s="1"/>
      <c r="E83" s="1"/>
      <c r="F83" s="1"/>
      <c r="G83" s="1"/>
      <c r="H83" s="202"/>
      <c r="I83" s="1"/>
      <c r="J83" s="154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87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1"/>
      <c r="B86" s="1" t="s">
        <v>88</v>
      </c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9.5">
      <c r="A88" s="1"/>
      <c r="B88" s="22" t="s">
        <v>401</v>
      </c>
      <c r="C88" s="3" t="s">
        <v>373</v>
      </c>
      <c r="D88" s="1"/>
      <c r="E88" s="1"/>
      <c r="F88" s="1"/>
      <c r="G88" s="1"/>
      <c r="H88" s="135">
        <v>45</v>
      </c>
      <c r="I88" s="1"/>
      <c r="J88" s="154" t="s">
        <v>394</v>
      </c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4" t="s">
        <v>142</v>
      </c>
      <c r="B91" s="195" t="s">
        <v>91</v>
      </c>
      <c r="C91" s="120"/>
      <c r="D91" s="120"/>
      <c r="E91" s="1"/>
      <c r="F91" s="1"/>
      <c r="G91" s="1"/>
      <c r="H91" s="1"/>
      <c r="I91" s="1"/>
      <c r="J91" s="1"/>
      <c r="K91" s="4" t="s">
        <v>142</v>
      </c>
    </row>
    <row r="92" spans="1:11" ht="12.75">
      <c r="A92" s="4"/>
      <c r="B92" s="1"/>
      <c r="C92" s="1"/>
      <c r="D92" s="1"/>
      <c r="E92" s="1"/>
      <c r="F92" s="1"/>
      <c r="G92" s="1"/>
      <c r="H92" s="1"/>
      <c r="I92" s="1"/>
      <c r="J92" s="1"/>
      <c r="K92" s="4"/>
    </row>
    <row r="93" spans="1:11" ht="12.75">
      <c r="A93" s="4"/>
      <c r="B93" s="1"/>
      <c r="C93" s="1"/>
      <c r="D93" s="1"/>
      <c r="E93" s="1"/>
      <c r="F93" s="1"/>
      <c r="G93" s="1"/>
      <c r="H93" s="1"/>
      <c r="I93" s="1"/>
      <c r="J93" s="1"/>
      <c r="K93" s="4"/>
    </row>
    <row r="94" spans="1:11" ht="15.75">
      <c r="A94" s="1"/>
      <c r="B94" s="14" t="s">
        <v>92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4" t="s">
        <v>93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4" t="s">
        <v>94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scale="99" r:id="rId2"/>
  <rowBreaks count="1" manualBreakCount="1">
    <brk id="5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6"/>
  <sheetViews>
    <sheetView workbookViewId="0" topLeftCell="A1">
      <selection activeCell="I8" sqref="I8"/>
    </sheetView>
  </sheetViews>
  <sheetFormatPr defaultColWidth="9.0039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"/>
      <c r="B2" s="23" t="s">
        <v>53</v>
      </c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58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59" t="s">
        <v>585</v>
      </c>
      <c r="C4" s="160"/>
      <c r="D4" s="160"/>
      <c r="E4" s="160"/>
      <c r="F4" s="160"/>
      <c r="G4" s="160"/>
      <c r="H4" s="160"/>
      <c r="I4" s="160"/>
      <c r="J4" s="1"/>
      <c r="K4" s="1"/>
    </row>
    <row r="5" spans="1:11" ht="14.25">
      <c r="A5" s="1"/>
      <c r="B5" s="158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58" t="s">
        <v>54</v>
      </c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58" t="s">
        <v>26</v>
      </c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58" t="s">
        <v>586</v>
      </c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/>
      <c r="B9" s="158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/>
      <c r="B10" s="161"/>
      <c r="C10" s="162"/>
      <c r="D10" s="162"/>
      <c r="E10" s="162"/>
      <c r="F10" s="162"/>
      <c r="G10" s="162"/>
      <c r="H10" s="162"/>
      <c r="I10" s="162"/>
      <c r="J10" s="1"/>
      <c r="K10" s="1"/>
    </row>
    <row r="11" spans="1:11" ht="14.25">
      <c r="A11" s="1"/>
      <c r="B11" s="161"/>
      <c r="C11" s="162"/>
      <c r="D11" s="163" t="s">
        <v>587</v>
      </c>
      <c r="E11" s="162"/>
      <c r="F11" s="162"/>
      <c r="G11" s="162"/>
      <c r="H11" s="163" t="s">
        <v>588</v>
      </c>
      <c r="I11" s="162"/>
      <c r="J11" s="1"/>
      <c r="K11" s="1"/>
    </row>
    <row r="12" spans="1:11" ht="14.25">
      <c r="A12" s="1"/>
      <c r="B12" s="161"/>
      <c r="C12" s="162"/>
      <c r="D12" s="163" t="s">
        <v>589</v>
      </c>
      <c r="E12" s="162"/>
      <c r="F12" s="162"/>
      <c r="G12" s="162"/>
      <c r="H12" s="163" t="s">
        <v>589</v>
      </c>
      <c r="I12" s="162"/>
      <c r="J12" s="1"/>
      <c r="K12" s="1"/>
    </row>
    <row r="13" spans="1:11" ht="14.25">
      <c r="A13" s="1"/>
      <c r="B13" s="161"/>
      <c r="C13" s="162"/>
      <c r="D13" s="163" t="s">
        <v>590</v>
      </c>
      <c r="E13" s="162"/>
      <c r="F13" s="162"/>
      <c r="G13" s="162"/>
      <c r="H13" s="163" t="s">
        <v>591</v>
      </c>
      <c r="I13" s="162"/>
      <c r="J13" s="1"/>
      <c r="K13" s="1"/>
    </row>
    <row r="14" spans="1:11" ht="14.25">
      <c r="A14" s="1"/>
      <c r="B14" s="161"/>
      <c r="C14" s="162"/>
      <c r="D14" s="162"/>
      <c r="E14" s="162"/>
      <c r="F14" s="162"/>
      <c r="G14" s="162"/>
      <c r="H14" s="162"/>
      <c r="I14" s="162"/>
      <c r="J14" s="1"/>
      <c r="K14" s="1"/>
    </row>
    <row r="15" spans="1:11" ht="14.25">
      <c r="A15" s="1"/>
      <c r="B15" s="158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58" t="s">
        <v>592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58" t="s">
        <v>593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58" t="s">
        <v>594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58" t="s">
        <v>595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58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58"/>
      <c r="C21" s="1"/>
      <c r="D21" s="162"/>
      <c r="E21" s="162"/>
      <c r="F21" s="162"/>
      <c r="G21" s="162"/>
      <c r="H21" s="1"/>
      <c r="I21" s="1"/>
      <c r="J21" s="1"/>
      <c r="K21" s="1"/>
    </row>
    <row r="22" spans="1:11" ht="14.25">
      <c r="A22" s="1"/>
      <c r="B22" s="158"/>
      <c r="C22" s="1"/>
      <c r="D22" s="162"/>
      <c r="E22" s="162"/>
      <c r="F22" s="162"/>
      <c r="G22" s="162"/>
      <c r="H22" s="1"/>
      <c r="I22" s="1"/>
      <c r="J22" s="1"/>
      <c r="K22" s="1"/>
    </row>
    <row r="23" spans="1:11" ht="14.25">
      <c r="A23" s="1"/>
      <c r="B23" s="158"/>
      <c r="C23" s="1"/>
      <c r="D23" s="162"/>
      <c r="E23" s="162"/>
      <c r="F23" s="162"/>
      <c r="G23" s="162"/>
      <c r="H23" s="1"/>
      <c r="I23" s="1"/>
      <c r="J23" s="1"/>
      <c r="K23" s="1"/>
    </row>
    <row r="24" spans="1:11" ht="14.25">
      <c r="A24" s="1"/>
      <c r="B24" s="158"/>
      <c r="C24" s="1"/>
      <c r="D24" s="162"/>
      <c r="E24" s="162"/>
      <c r="F24" s="162"/>
      <c r="G24" s="162"/>
      <c r="H24" s="1"/>
      <c r="I24" s="1"/>
      <c r="J24" s="1"/>
      <c r="K24" s="1"/>
    </row>
    <row r="25" spans="1:11" ht="14.25">
      <c r="A25" s="1"/>
      <c r="B25" s="158"/>
      <c r="C25" s="1"/>
      <c r="D25" s="162"/>
      <c r="E25" s="162"/>
      <c r="F25" s="162"/>
      <c r="G25" s="162"/>
      <c r="H25" s="1"/>
      <c r="I25" s="1"/>
      <c r="J25" s="1"/>
      <c r="K25" s="1"/>
    </row>
    <row r="26" spans="1:11" ht="14.25">
      <c r="A26" s="1"/>
      <c r="B26" s="158"/>
      <c r="C26" s="1"/>
      <c r="D26" s="162"/>
      <c r="E26" s="162"/>
      <c r="F26" s="162"/>
      <c r="G26" s="162"/>
      <c r="H26" s="1"/>
      <c r="I26" s="1"/>
      <c r="J26" s="1"/>
      <c r="K26" s="1"/>
    </row>
    <row r="27" spans="1:11" ht="14.25">
      <c r="A27" s="1"/>
      <c r="B27" s="158"/>
      <c r="C27" s="1"/>
      <c r="D27" s="162"/>
      <c r="E27" s="162"/>
      <c r="F27" s="162"/>
      <c r="G27" s="162"/>
      <c r="H27" s="1"/>
      <c r="I27" s="1"/>
      <c r="J27" s="1"/>
      <c r="K27" s="1"/>
    </row>
    <row r="28" spans="1:11" ht="14.25">
      <c r="A28" s="1"/>
      <c r="B28" s="158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68" t="s">
        <v>596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68" t="s">
        <v>27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68" t="s">
        <v>597</v>
      </c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58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58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58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58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58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58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58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58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58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58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58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58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58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58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58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58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58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58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58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58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58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58" t="s">
        <v>598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58" t="s">
        <v>28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58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58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58"/>
      <c r="C57" s="1"/>
      <c r="D57" s="1"/>
      <c r="E57" s="1"/>
      <c r="F57" s="1"/>
      <c r="G57" s="1"/>
      <c r="H57" s="1"/>
      <c r="I57" s="1"/>
      <c r="J57" s="1"/>
      <c r="K57" s="4" t="s">
        <v>599</v>
      </c>
    </row>
    <row r="58" spans="1:11" ht="14.25">
      <c r="A58" s="1"/>
      <c r="B58" s="158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1"/>
      <c r="B59" s="164" t="s">
        <v>600</v>
      </c>
      <c r="C59" s="160"/>
      <c r="D59" s="160"/>
      <c r="E59" s="160"/>
      <c r="F59" s="160"/>
      <c r="G59" s="160"/>
      <c r="H59" s="160"/>
      <c r="I59" s="160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64" t="s">
        <v>601</v>
      </c>
      <c r="C80" s="160"/>
      <c r="D80" s="160"/>
      <c r="E80" s="160"/>
      <c r="F80" s="160"/>
      <c r="G80" s="160"/>
      <c r="H80" s="160"/>
      <c r="I80" s="160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64" t="s">
        <v>602</v>
      </c>
      <c r="C99" s="160"/>
      <c r="D99" s="160"/>
      <c r="E99" s="160"/>
      <c r="F99" s="160"/>
      <c r="G99" s="160"/>
      <c r="H99" s="160"/>
      <c r="I99" s="160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1"/>
      <c r="B123" s="158" t="s">
        <v>603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1"/>
      <c r="B124" s="158" t="s">
        <v>604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1"/>
      <c r="B125" s="158" t="s">
        <v>605</v>
      </c>
      <c r="C125" s="1"/>
      <c r="D125" s="1"/>
      <c r="E125" s="1"/>
      <c r="F125" s="1"/>
      <c r="G125" s="1"/>
      <c r="H125" s="1"/>
      <c r="I125" s="1"/>
      <c r="J125" s="1"/>
      <c r="K125" s="4" t="s">
        <v>142</v>
      </c>
    </row>
    <row r="126" spans="1:11" ht="14.25">
      <c r="A126" s="1"/>
      <c r="B126" s="158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1"/>
      <c r="B127" s="158" t="s">
        <v>606</v>
      </c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1"/>
      <c r="B128" s="158" t="s">
        <v>607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1"/>
      <c r="B129" s="158" t="s">
        <v>608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1"/>
      <c r="B130" s="158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1"/>
      <c r="B131" s="158" t="s">
        <v>33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1"/>
      <c r="B132" s="158" t="s">
        <v>34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1"/>
      <c r="B133" s="158" t="s">
        <v>35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1"/>
      <c r="B134" s="158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1"/>
      <c r="B135" s="158" t="s">
        <v>36</v>
      </c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1"/>
      <c r="B136" s="158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1"/>
      <c r="B137" s="158" t="s">
        <v>37</v>
      </c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1"/>
      <c r="B138" s="158" t="s">
        <v>29</v>
      </c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1"/>
      <c r="B139" s="158" t="s">
        <v>38</v>
      </c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1"/>
      <c r="B140" s="158" t="s">
        <v>39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64" t="s">
        <v>40</v>
      </c>
      <c r="C147" s="160"/>
      <c r="D147" s="160"/>
      <c r="E147" s="160"/>
      <c r="F147" s="160"/>
      <c r="G147" s="160"/>
      <c r="H147" s="160"/>
      <c r="I147" s="160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4" t="s">
        <v>142</v>
      </c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65" t="s">
        <v>61</v>
      </c>
      <c r="C180" s="165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65" t="s">
        <v>62</v>
      </c>
      <c r="C196" s="165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65" t="s">
        <v>63</v>
      </c>
      <c r="C211" s="165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1"/>
      <c r="B226" s="165" t="s">
        <v>64</v>
      </c>
      <c r="C226" s="165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>
      <c r="A243" s="1"/>
      <c r="B243" s="159" t="s">
        <v>41</v>
      </c>
      <c r="C243" s="160"/>
      <c r="D243" s="160"/>
      <c r="E243" s="160"/>
      <c r="F243" s="160"/>
      <c r="G243" s="160"/>
      <c r="H243" s="160"/>
      <c r="I243" s="160"/>
      <c r="J243" s="166"/>
      <c r="K243" s="1"/>
    </row>
    <row r="244" spans="1:11" ht="14.25">
      <c r="A244" s="1"/>
      <c r="B244" s="158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>
      <c r="A245" s="1"/>
      <c r="B245" s="158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>
      <c r="A246" s="1"/>
      <c r="B246" s="158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>
      <c r="A247" s="1"/>
      <c r="B247" s="158" t="s">
        <v>65</v>
      </c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>
      <c r="A248" s="1"/>
      <c r="B248" s="158" t="s">
        <v>42</v>
      </c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>
      <c r="A249" s="1"/>
      <c r="B249" s="158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>
      <c r="A250" s="1"/>
      <c r="B250" s="158" t="s">
        <v>67</v>
      </c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>
      <c r="A251" s="1"/>
      <c r="B251" s="158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>
      <c r="A252" s="1"/>
      <c r="B252" s="158" t="s">
        <v>68</v>
      </c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>
      <c r="A253" s="1"/>
      <c r="B253" s="158" t="s">
        <v>42</v>
      </c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>
      <c r="A254" s="1"/>
      <c r="B254" s="158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>
      <c r="A255" s="1"/>
      <c r="B255" s="158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.25">
      <c r="A256" s="1"/>
      <c r="B256" s="158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.25">
      <c r="A257" s="1"/>
      <c r="B257" s="159" t="s">
        <v>43</v>
      </c>
      <c r="C257" s="160"/>
      <c r="D257" s="160"/>
      <c r="E257" s="160"/>
      <c r="F257" s="160"/>
      <c r="G257" s="160"/>
      <c r="H257" s="160"/>
      <c r="I257" s="160"/>
      <c r="J257" s="1"/>
      <c r="K257" s="1"/>
    </row>
    <row r="258" spans="1:11" ht="14.25">
      <c r="A258" s="1"/>
      <c r="B258" s="158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.25">
      <c r="A259" s="1"/>
      <c r="B259" s="158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.25">
      <c r="A260" s="1"/>
      <c r="B260" s="158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.25">
      <c r="A261" s="1"/>
      <c r="B261" s="158" t="s">
        <v>44</v>
      </c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.25">
      <c r="A262" s="1"/>
      <c r="B262" s="158" t="s">
        <v>69</v>
      </c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.25">
      <c r="A263" s="1"/>
      <c r="B263" s="158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.25">
      <c r="A264" s="1"/>
      <c r="B264" s="158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.25">
      <c r="A265" s="1"/>
      <c r="B265" s="158" t="s">
        <v>70</v>
      </c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.25">
      <c r="A266" s="1"/>
      <c r="B266" s="167" t="s">
        <v>71</v>
      </c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.25">
      <c r="A267" s="1"/>
      <c r="B267" s="167" t="s">
        <v>72</v>
      </c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.25">
      <c r="A268" s="1"/>
      <c r="B268" s="158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.25">
      <c r="A269" s="1"/>
      <c r="B269" s="158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.25">
      <c r="A270" s="1"/>
      <c r="B270" s="158" t="s">
        <v>45</v>
      </c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.25">
      <c r="A271" s="1"/>
      <c r="B271" s="158" t="s">
        <v>46</v>
      </c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.25">
      <c r="A272" s="1"/>
      <c r="B272" s="158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.25">
      <c r="A273" s="1"/>
      <c r="B273" s="158" t="s">
        <v>47</v>
      </c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.25">
      <c r="A274" s="1"/>
      <c r="B274" s="158" t="s">
        <v>48</v>
      </c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.25">
      <c r="A275" s="1"/>
      <c r="B275" s="158" t="s">
        <v>50</v>
      </c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.25">
      <c r="A276" s="1"/>
      <c r="B276" s="158" t="s">
        <v>51</v>
      </c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.25">
      <c r="A277" s="1"/>
      <c r="B277" s="158" t="s">
        <v>52</v>
      </c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.25">
      <c r="A278" s="1"/>
      <c r="B278" s="158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.25">
      <c r="A279" s="1"/>
      <c r="B279" s="158" t="s">
        <v>73</v>
      </c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.25">
      <c r="A280" s="1"/>
      <c r="B280" s="151" t="s">
        <v>30</v>
      </c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.25">
      <c r="A281" s="1"/>
      <c r="B281" s="158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.25">
      <c r="A282" s="1"/>
      <c r="B282" s="158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.25">
      <c r="A283" s="1"/>
      <c r="B283" s="158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.25">
      <c r="A284" s="1"/>
      <c r="B284" s="158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.25">
      <c r="A285" s="1"/>
      <c r="B285" s="158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.25">
      <c r="A286" s="1"/>
      <c r="B286" s="168"/>
      <c r="C286" s="131"/>
      <c r="D286" s="131"/>
      <c r="E286" s="1"/>
      <c r="F286" s="1"/>
      <c r="G286" s="1"/>
      <c r="H286" s="1"/>
      <c r="I286" s="1"/>
      <c r="J286" s="1"/>
      <c r="K286" s="1"/>
    </row>
    <row r="287" spans="1:11" ht="14.25">
      <c r="A287" s="1"/>
      <c r="B287" s="168"/>
      <c r="C287" s="131"/>
      <c r="D287" s="131"/>
      <c r="E287" s="1"/>
      <c r="F287" s="1"/>
      <c r="G287" s="1"/>
      <c r="H287" s="1"/>
      <c r="I287" s="1"/>
      <c r="J287" s="1"/>
      <c r="K287" s="1"/>
    </row>
    <row r="288" spans="1:11" ht="14.25">
      <c r="A288" s="1"/>
      <c r="B288" s="168"/>
      <c r="C288" s="131"/>
      <c r="D288" s="131"/>
      <c r="E288" s="1"/>
      <c r="F288" s="1"/>
      <c r="G288" s="1"/>
      <c r="H288" s="1"/>
      <c r="I288" s="1"/>
      <c r="J288" s="1"/>
      <c r="K288" s="1"/>
    </row>
    <row r="289" spans="1:11" ht="14.25">
      <c r="A289" s="1"/>
      <c r="B289" s="158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2"/>
  <rowBreaks count="4" manualBreakCount="4">
    <brk id="55" max="255" man="1"/>
    <brk id="117" max="255" man="1"/>
    <brk id="178" max="255" man="1"/>
    <brk id="24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3"/>
  <sheetViews>
    <sheetView workbookViewId="0" topLeftCell="A1">
      <selection activeCell="B58" sqref="B58"/>
    </sheetView>
  </sheetViews>
  <sheetFormatPr defaultColWidth="9.00390625" defaultRowHeight="12.75"/>
  <cols>
    <col min="1" max="1" width="5.875" style="0" customWidth="1"/>
    <col min="3" max="17" width="4.8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8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  <c r="R10" s="1"/>
    </row>
    <row r="11" spans="1:18" ht="12.75">
      <c r="A11" s="103" t="s">
        <v>101</v>
      </c>
      <c r="B11" s="2" t="s">
        <v>102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1"/>
    </row>
    <row r="12" spans="1:18" ht="12.75">
      <c r="A12" s="109"/>
      <c r="B12" s="2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"/>
    </row>
    <row r="13" spans="1:18" ht="12.75">
      <c r="A13" s="169">
        <v>200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"/>
      <c r="R13" s="1"/>
    </row>
    <row r="14" spans="1:18" ht="12.75">
      <c r="A14" s="169" t="s">
        <v>142</v>
      </c>
      <c r="B14" s="115"/>
      <c r="C14" s="115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"/>
      <c r="R14" s="1"/>
    </row>
    <row r="15" spans="1:18" ht="12.75">
      <c r="A15" s="169">
        <v>190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"/>
      <c r="R15" s="1"/>
    </row>
    <row r="16" spans="1:18" ht="12.75">
      <c r="A16" s="169" t="s">
        <v>142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"/>
      <c r="R16" s="1"/>
    </row>
    <row r="17" spans="1:18" ht="12.75">
      <c r="A17" s="169">
        <v>180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"/>
      <c r="R17" s="1"/>
    </row>
    <row r="18" spans="1:18" ht="12.75">
      <c r="A18" s="169" t="s">
        <v>142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"/>
      <c r="R18" s="1"/>
    </row>
    <row r="19" spans="1:18" ht="12.75">
      <c r="A19" s="169">
        <v>170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"/>
      <c r="R19" s="1"/>
    </row>
    <row r="20" spans="1:18" ht="12.75">
      <c r="A20" s="169" t="s">
        <v>142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"/>
      <c r="R20" s="1"/>
    </row>
    <row r="21" spans="1:18" ht="12.75">
      <c r="A21" s="173">
        <v>160</v>
      </c>
      <c r="B21" s="174" t="s">
        <v>97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 t="s">
        <v>142</v>
      </c>
      <c r="M21" s="175"/>
      <c r="N21" s="175"/>
      <c r="O21" s="175"/>
      <c r="P21" s="175"/>
      <c r="Q21" s="1"/>
      <c r="R21" s="1"/>
    </row>
    <row r="22" spans="1:18" ht="12.75">
      <c r="A22" s="176">
        <v>155</v>
      </c>
      <c r="B22" s="115"/>
      <c r="C22" s="115"/>
      <c r="D22" s="177"/>
      <c r="E22" s="178"/>
      <c r="F22" s="178"/>
      <c r="G22" s="178"/>
      <c r="H22" s="178"/>
      <c r="I22" s="178"/>
      <c r="J22" s="178"/>
      <c r="K22" s="178"/>
      <c r="L22" s="115" t="s">
        <v>98</v>
      </c>
      <c r="M22" s="115"/>
      <c r="N22" s="115"/>
      <c r="O22" s="115"/>
      <c r="P22" s="115"/>
      <c r="Q22" s="1"/>
      <c r="R22" s="1"/>
    </row>
    <row r="23" spans="1:18" ht="12.75">
      <c r="A23" s="169">
        <v>150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 t="s">
        <v>142</v>
      </c>
      <c r="M23" s="172"/>
      <c r="N23" s="172"/>
      <c r="O23" s="172"/>
      <c r="P23" s="172"/>
      <c r="Q23" s="1"/>
      <c r="R23" s="1"/>
    </row>
    <row r="24" spans="1:18" ht="12.75">
      <c r="A24" s="176">
        <v>145</v>
      </c>
      <c r="B24" s="115"/>
      <c r="C24" s="115"/>
      <c r="D24" s="177"/>
      <c r="E24" s="177"/>
      <c r="F24" s="177"/>
      <c r="G24" s="177"/>
      <c r="H24" s="177"/>
      <c r="I24" s="177"/>
      <c r="J24" s="177"/>
      <c r="K24" s="177"/>
      <c r="L24" s="115"/>
      <c r="M24" s="115"/>
      <c r="N24" s="115"/>
      <c r="O24" s="115"/>
      <c r="P24" s="115"/>
      <c r="Q24" s="1"/>
      <c r="R24" s="1"/>
    </row>
    <row r="25" spans="1:18" ht="12.75">
      <c r="A25" s="169">
        <v>140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 t="s">
        <v>142</v>
      </c>
      <c r="M25" s="172"/>
      <c r="N25" s="172"/>
      <c r="O25" s="172"/>
      <c r="P25" s="172"/>
      <c r="Q25" s="1"/>
      <c r="R25" s="1"/>
    </row>
    <row r="26" spans="1:18" ht="12.75">
      <c r="A26" s="176">
        <v>135</v>
      </c>
      <c r="B26" s="115"/>
      <c r="C26" s="115"/>
      <c r="D26" s="177"/>
      <c r="E26" s="177"/>
      <c r="F26" s="177"/>
      <c r="G26" s="177"/>
      <c r="H26" s="177"/>
      <c r="I26" s="177"/>
      <c r="J26" s="177"/>
      <c r="K26" s="177"/>
      <c r="L26" s="115"/>
      <c r="M26" s="115"/>
      <c r="N26" s="115"/>
      <c r="O26" s="115"/>
      <c r="P26" s="115"/>
      <c r="Q26" s="1"/>
      <c r="R26" s="1"/>
    </row>
    <row r="27" spans="1:18" ht="12.75">
      <c r="A27" s="169">
        <v>130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 t="s">
        <v>142</v>
      </c>
      <c r="M27" s="172"/>
      <c r="N27" s="172"/>
      <c r="O27" s="172"/>
      <c r="P27" s="172"/>
      <c r="Q27" s="1"/>
      <c r="R27" s="1"/>
    </row>
    <row r="28" spans="1:18" ht="12.75">
      <c r="A28" s="176">
        <v>125</v>
      </c>
      <c r="B28" s="115"/>
      <c r="C28" s="115"/>
      <c r="D28" s="177"/>
      <c r="E28" s="177"/>
      <c r="F28" s="177"/>
      <c r="G28" s="177"/>
      <c r="H28" s="177"/>
      <c r="I28" s="177"/>
      <c r="J28" s="177"/>
      <c r="K28" s="177"/>
      <c r="L28" s="115"/>
      <c r="M28" s="115"/>
      <c r="N28" s="115"/>
      <c r="O28" s="115"/>
      <c r="P28" s="115"/>
      <c r="Q28" s="1"/>
      <c r="R28" s="1"/>
    </row>
    <row r="29" spans="1:18" ht="12.75">
      <c r="A29" s="169">
        <v>120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 t="s">
        <v>142</v>
      </c>
      <c r="M29" s="172"/>
      <c r="N29" s="172"/>
      <c r="O29" s="172"/>
      <c r="P29" s="172"/>
      <c r="Q29" s="1"/>
      <c r="R29" s="1"/>
    </row>
    <row r="30" spans="1:18" ht="12.75">
      <c r="A30" s="176">
        <v>115</v>
      </c>
      <c r="B30" s="115"/>
      <c r="C30" s="115"/>
      <c r="D30" s="177"/>
      <c r="E30" s="177"/>
      <c r="F30" s="177"/>
      <c r="G30" s="177"/>
      <c r="H30" s="177"/>
      <c r="I30" s="177"/>
      <c r="J30" s="177"/>
      <c r="K30" s="177"/>
      <c r="L30" s="115"/>
      <c r="M30" s="115"/>
      <c r="N30" s="115"/>
      <c r="O30" s="115"/>
      <c r="P30" s="115"/>
      <c r="Q30" s="1"/>
      <c r="R30" s="1"/>
    </row>
    <row r="31" spans="1:18" ht="12.75">
      <c r="A31" s="169">
        <v>110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 t="s">
        <v>142</v>
      </c>
      <c r="M31" s="172"/>
      <c r="N31" s="172"/>
      <c r="O31" s="172"/>
      <c r="P31" s="172"/>
      <c r="Q31" s="1"/>
      <c r="R31" s="1"/>
    </row>
    <row r="32" spans="1:18" ht="12.75">
      <c r="A32" s="176">
        <v>105</v>
      </c>
      <c r="B32" s="115"/>
      <c r="C32" s="115"/>
      <c r="D32" s="177"/>
      <c r="E32" s="177"/>
      <c r="F32" s="177"/>
      <c r="G32" s="177"/>
      <c r="H32" s="177"/>
      <c r="I32" s="177"/>
      <c r="J32" s="177"/>
      <c r="K32" s="177"/>
      <c r="L32" s="115"/>
      <c r="M32" s="115"/>
      <c r="N32" s="115"/>
      <c r="O32" s="115"/>
      <c r="P32" s="115"/>
      <c r="Q32" s="1"/>
      <c r="R32" s="1"/>
    </row>
    <row r="33" spans="1:18" ht="12.75">
      <c r="A33" s="169">
        <v>100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 t="s">
        <v>142</v>
      </c>
      <c r="M33" s="172"/>
      <c r="N33" s="172"/>
      <c r="O33" s="172"/>
      <c r="P33" s="172"/>
      <c r="Q33" s="1"/>
      <c r="R33" s="1"/>
    </row>
    <row r="34" spans="1:18" ht="12.75">
      <c r="A34" s="176">
        <v>95</v>
      </c>
      <c r="B34" s="115"/>
      <c r="C34" s="115"/>
      <c r="D34" s="177"/>
      <c r="E34" s="177"/>
      <c r="F34" s="177"/>
      <c r="G34" s="177"/>
      <c r="H34" s="177"/>
      <c r="I34" s="177"/>
      <c r="J34" s="177"/>
      <c r="K34" s="177"/>
      <c r="L34" s="115"/>
      <c r="M34" s="115"/>
      <c r="N34" s="115"/>
      <c r="O34" s="115"/>
      <c r="P34" s="115"/>
      <c r="Q34" s="1"/>
      <c r="R34" s="1"/>
    </row>
    <row r="35" spans="1:18" ht="12.75">
      <c r="A35" s="169">
        <v>90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"/>
      <c r="R35" s="1"/>
    </row>
    <row r="36" spans="1:18" ht="12.75">
      <c r="A36" s="176">
        <v>85</v>
      </c>
      <c r="B36" s="115"/>
      <c r="C36" s="115"/>
      <c r="D36" s="177"/>
      <c r="E36" s="177"/>
      <c r="F36" s="177"/>
      <c r="G36" s="177"/>
      <c r="H36" s="177"/>
      <c r="I36" s="177"/>
      <c r="J36" s="177"/>
      <c r="K36" s="177"/>
      <c r="L36" s="115"/>
      <c r="M36" s="115"/>
      <c r="N36" s="115"/>
      <c r="O36" s="115"/>
      <c r="P36" s="115"/>
      <c r="Q36" s="1"/>
      <c r="R36" s="1"/>
    </row>
    <row r="37" spans="1:18" ht="12.75">
      <c r="A37" s="169">
        <v>80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"/>
      <c r="R37" s="1"/>
    </row>
    <row r="38" spans="1:18" ht="12.75">
      <c r="A38" s="176">
        <v>75</v>
      </c>
      <c r="B38" s="115"/>
      <c r="C38" s="115"/>
      <c r="D38" s="177"/>
      <c r="E38" s="177"/>
      <c r="F38" s="177"/>
      <c r="G38" s="177"/>
      <c r="H38" s="177"/>
      <c r="I38" s="177"/>
      <c r="J38" s="177"/>
      <c r="K38" s="177"/>
      <c r="L38" s="115"/>
      <c r="M38" s="115"/>
      <c r="N38" s="115"/>
      <c r="O38" s="115"/>
      <c r="P38" s="115"/>
      <c r="Q38" s="1"/>
      <c r="R38" s="1"/>
    </row>
    <row r="39" spans="1:18" ht="12.75">
      <c r="A39" s="169">
        <v>70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"/>
      <c r="R39" s="1"/>
    </row>
    <row r="40" spans="1:18" ht="12.75">
      <c r="A40" s="176">
        <v>65</v>
      </c>
      <c r="B40" s="115"/>
      <c r="C40" s="115"/>
      <c r="D40" s="177"/>
      <c r="E40" s="177"/>
      <c r="F40" s="177"/>
      <c r="G40" s="177"/>
      <c r="H40" s="177"/>
      <c r="I40" s="177"/>
      <c r="J40" s="177"/>
      <c r="K40" s="177"/>
      <c r="L40" s="115"/>
      <c r="M40" s="115"/>
      <c r="N40" s="115"/>
      <c r="O40" s="115"/>
      <c r="P40" s="115"/>
      <c r="Q40" s="1"/>
      <c r="R40" s="1"/>
    </row>
    <row r="41" spans="1:18" ht="12.75">
      <c r="A41" s="169">
        <v>60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"/>
      <c r="R41" s="1"/>
    </row>
    <row r="42" spans="1:18" ht="12.75">
      <c r="A42" s="176">
        <v>55</v>
      </c>
      <c r="B42" s="115"/>
      <c r="C42" s="115"/>
      <c r="D42" s="177"/>
      <c r="E42" s="177"/>
      <c r="F42" s="177"/>
      <c r="G42" s="177"/>
      <c r="H42" s="177"/>
      <c r="I42" s="177"/>
      <c r="J42" s="177"/>
      <c r="K42" s="177"/>
      <c r="L42" s="115"/>
      <c r="M42" s="115"/>
      <c r="N42" s="115"/>
      <c r="O42" s="115"/>
      <c r="P42" s="115"/>
      <c r="Q42" s="1"/>
      <c r="R42" s="1"/>
    </row>
    <row r="43" spans="1:18" ht="12.75">
      <c r="A43" s="169">
        <v>50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"/>
      <c r="R43" s="1"/>
    </row>
    <row r="44" spans="1:18" ht="12.75">
      <c r="A44" s="176">
        <v>45</v>
      </c>
      <c r="B44" s="115"/>
      <c r="C44" s="115"/>
      <c r="D44" s="177"/>
      <c r="E44" s="177"/>
      <c r="F44" s="177"/>
      <c r="G44" s="177"/>
      <c r="H44" s="177"/>
      <c r="I44" s="177"/>
      <c r="J44" s="177"/>
      <c r="K44" s="177"/>
      <c r="L44" s="115"/>
      <c r="M44" s="115"/>
      <c r="N44" s="115"/>
      <c r="O44" s="115"/>
      <c r="P44" s="115"/>
      <c r="Q44" s="1"/>
      <c r="R44" s="1"/>
    </row>
    <row r="45" spans="1:18" ht="12.75">
      <c r="A45" s="169">
        <v>40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"/>
      <c r="R45" s="1"/>
    </row>
    <row r="46" spans="1:18" ht="12.75">
      <c r="A46" s="176">
        <v>35</v>
      </c>
      <c r="B46" s="115"/>
      <c r="C46" s="115"/>
      <c r="D46" s="177"/>
      <c r="E46" s="177"/>
      <c r="F46" s="177"/>
      <c r="G46" s="177"/>
      <c r="H46" s="177"/>
      <c r="I46" s="177"/>
      <c r="J46" s="177"/>
      <c r="K46" s="177"/>
      <c r="L46" s="115"/>
      <c r="M46" s="115"/>
      <c r="N46" s="115"/>
      <c r="O46" s="115"/>
      <c r="P46" s="115"/>
      <c r="Q46" s="1"/>
      <c r="R46" s="1"/>
    </row>
    <row r="47" spans="1:18" ht="12.75">
      <c r="A47" s="169">
        <v>30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"/>
      <c r="R47" s="1"/>
    </row>
    <row r="48" spans="1:18" ht="12.75">
      <c r="A48" s="176">
        <v>25</v>
      </c>
      <c r="B48" s="115"/>
      <c r="C48" s="115"/>
      <c r="D48" s="177"/>
      <c r="E48" s="177"/>
      <c r="F48" s="177"/>
      <c r="G48" s="177"/>
      <c r="H48" s="177"/>
      <c r="I48" s="177"/>
      <c r="J48" s="177"/>
      <c r="K48" s="177"/>
      <c r="L48" s="115"/>
      <c r="M48" s="115"/>
      <c r="N48" s="115"/>
      <c r="O48" s="115"/>
      <c r="P48" s="115"/>
      <c r="Q48" s="1"/>
      <c r="R48" s="1"/>
    </row>
    <row r="49" spans="1:18" ht="12.75">
      <c r="A49" s="169">
        <v>20</v>
      </c>
      <c r="B49" s="172"/>
      <c r="C49" s="172"/>
      <c r="D49" s="178"/>
      <c r="E49" s="177"/>
      <c r="F49" s="177"/>
      <c r="G49" s="177"/>
      <c r="H49" s="177"/>
      <c r="I49" s="177"/>
      <c r="J49" s="177"/>
      <c r="K49" s="177"/>
      <c r="L49" s="172"/>
      <c r="M49" s="172"/>
      <c r="N49" s="172"/>
      <c r="O49" s="172"/>
      <c r="P49" s="172"/>
      <c r="Q49" s="1"/>
      <c r="R49" s="1"/>
    </row>
    <row r="50" spans="1:18" ht="12.75">
      <c r="A50" s="176">
        <v>15</v>
      </c>
      <c r="B50" s="115"/>
      <c r="C50" s="179"/>
      <c r="D50" s="2" t="s">
        <v>99</v>
      </c>
      <c r="E50" s="2"/>
      <c r="F50" s="2"/>
      <c r="G50" s="2"/>
      <c r="H50" s="2"/>
      <c r="I50" s="171"/>
      <c r="J50" s="171"/>
      <c r="K50" s="171"/>
      <c r="L50" s="115"/>
      <c r="M50" s="115"/>
      <c r="N50" s="115"/>
      <c r="O50" s="115"/>
      <c r="P50" s="115"/>
      <c r="Q50" s="1"/>
      <c r="R50" s="1"/>
    </row>
    <row r="51" spans="1:18" ht="12.75">
      <c r="A51" s="169">
        <v>10</v>
      </c>
      <c r="B51" s="172"/>
      <c r="C51" s="180"/>
      <c r="D51" s="180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"/>
      <c r="R51" s="2"/>
    </row>
    <row r="52" spans="1:19" ht="12.75">
      <c r="A52" s="176">
        <v>5</v>
      </c>
      <c r="B52" s="115"/>
      <c r="C52" s="117"/>
      <c r="D52" s="117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"/>
      <c r="R52" s="184"/>
      <c r="S52" s="185"/>
    </row>
    <row r="53" spans="1:19" ht="12.75">
      <c r="A53" s="181">
        <v>0</v>
      </c>
      <c r="B53" s="115"/>
      <c r="C53" s="117"/>
      <c r="D53" s="117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2"/>
      <c r="R53" s="188"/>
      <c r="S53" s="185"/>
    </row>
    <row r="54" spans="1:19" ht="12.75">
      <c r="A54" s="182">
        <v>0</v>
      </c>
      <c r="B54" s="182">
        <v>10</v>
      </c>
      <c r="C54" s="182">
        <v>20</v>
      </c>
      <c r="D54" s="182">
        <v>30</v>
      </c>
      <c r="E54" s="182">
        <v>40</v>
      </c>
      <c r="F54" s="182">
        <v>50</v>
      </c>
      <c r="G54" s="182">
        <v>60</v>
      </c>
      <c r="H54" s="182">
        <v>70</v>
      </c>
      <c r="I54" s="182">
        <v>80</v>
      </c>
      <c r="J54" s="182">
        <v>90</v>
      </c>
      <c r="K54" s="183">
        <v>100</v>
      </c>
      <c r="L54" s="182">
        <v>110</v>
      </c>
      <c r="M54" s="182">
        <v>120</v>
      </c>
      <c r="N54" s="182">
        <v>130</v>
      </c>
      <c r="O54" s="182">
        <v>140</v>
      </c>
      <c r="P54" s="182">
        <v>150</v>
      </c>
      <c r="Q54" s="184" t="s">
        <v>103</v>
      </c>
      <c r="R54" s="2"/>
      <c r="S54" s="185"/>
    </row>
    <row r="55" spans="1:19" ht="12.75">
      <c r="A55" s="182"/>
      <c r="B55" s="186">
        <v>5</v>
      </c>
      <c r="C55" s="186">
        <v>15</v>
      </c>
      <c r="D55" s="186">
        <v>25</v>
      </c>
      <c r="E55" s="186">
        <v>35</v>
      </c>
      <c r="F55" s="186">
        <v>45</v>
      </c>
      <c r="G55" s="186">
        <v>55</v>
      </c>
      <c r="H55" s="186">
        <v>65</v>
      </c>
      <c r="I55" s="186">
        <v>75</v>
      </c>
      <c r="J55" s="186">
        <v>85</v>
      </c>
      <c r="K55" s="187">
        <v>95</v>
      </c>
      <c r="L55" s="182" t="s">
        <v>142</v>
      </c>
      <c r="M55" s="182" t="s">
        <v>142</v>
      </c>
      <c r="N55" s="182" t="s">
        <v>142</v>
      </c>
      <c r="O55" s="182"/>
      <c r="P55" s="182"/>
      <c r="Q55" s="188"/>
      <c r="R55" s="191"/>
      <c r="S55" s="185"/>
    </row>
    <row r="56" spans="1:19" ht="12.75">
      <c r="A56" s="189" t="s">
        <v>599</v>
      </c>
      <c r="B56" s="2"/>
      <c r="C56" s="2"/>
      <c r="D56" s="2"/>
      <c r="E56" s="2"/>
      <c r="F56" s="2"/>
      <c r="G56" s="2"/>
      <c r="H56" s="2"/>
      <c r="I56" s="2"/>
      <c r="J56" s="2"/>
      <c r="K56" s="190" t="s">
        <v>100</v>
      </c>
      <c r="L56" s="2"/>
      <c r="M56" s="2"/>
      <c r="N56" s="2"/>
      <c r="O56" s="2"/>
      <c r="P56" s="2"/>
      <c r="Q56" s="2"/>
      <c r="R56" s="2"/>
      <c r="S56" s="185"/>
    </row>
    <row r="57" spans="1:19" ht="12.75">
      <c r="A57" s="189" t="s">
        <v>142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91" t="s">
        <v>31</v>
      </c>
      <c r="R57" s="2"/>
      <c r="S57" s="185"/>
    </row>
    <row r="58" spans="1:19" ht="12.75">
      <c r="A58" s="185"/>
      <c r="B58" s="189" t="s">
        <v>142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185"/>
    </row>
    <row r="59" spans="2:19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85"/>
    </row>
    <row r="60" spans="2:18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workbookViewId="0" topLeftCell="A1">
      <selection activeCell="B24" sqref="B24"/>
    </sheetView>
  </sheetViews>
  <sheetFormatPr defaultColWidth="9.00390625" defaultRowHeight="12.75"/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143"/>
      <c r="B8" s="1"/>
      <c r="C8" s="1"/>
      <c r="D8" s="1"/>
      <c r="E8" s="1"/>
      <c r="F8" s="1"/>
      <c r="G8" s="143" t="s">
        <v>442</v>
      </c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 t="s">
        <v>14</v>
      </c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 t="s">
        <v>15</v>
      </c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 t="s">
        <v>620</v>
      </c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0.25">
      <c r="A22" s="1"/>
      <c r="B22" s="126" t="s">
        <v>441</v>
      </c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57" t="s">
        <v>353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/>
      <c r="B25" s="57" t="s">
        <v>579</v>
      </c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57" t="s">
        <v>354</v>
      </c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57" t="s">
        <v>355</v>
      </c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25">
      <c r="A29" s="1"/>
      <c r="B29" s="126" t="s">
        <v>4</v>
      </c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43"/>
      <c r="B38" s="1"/>
      <c r="C38" s="1"/>
      <c r="D38" s="1"/>
      <c r="E38" s="1"/>
      <c r="F38" s="1"/>
      <c r="G38" s="143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 t="s">
        <v>621</v>
      </c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92"/>
      <c r="C76" s="1"/>
      <c r="D76" s="1"/>
      <c r="E76" s="1"/>
      <c r="F76" s="1"/>
      <c r="G76" s="1"/>
      <c r="H76" s="1"/>
      <c r="I76" s="1"/>
      <c r="J76" s="1"/>
    </row>
    <row r="77" spans="1:10" ht="18.75">
      <c r="A77" s="1"/>
      <c r="B77" s="193" t="s">
        <v>577</v>
      </c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92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92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92"/>
      <c r="C80" s="1"/>
      <c r="D80" s="1"/>
      <c r="E80" s="1"/>
      <c r="F80" s="1"/>
      <c r="G80" s="1"/>
      <c r="H80" s="1"/>
      <c r="I80" s="1"/>
      <c r="J80" s="1"/>
    </row>
    <row r="81" spans="1:10" ht="18.75">
      <c r="A81" s="1"/>
      <c r="B81" s="194" t="s">
        <v>578</v>
      </c>
      <c r="C81" s="1"/>
      <c r="D81" s="1"/>
      <c r="E81" s="1"/>
      <c r="F81" s="1"/>
      <c r="G81" s="1"/>
      <c r="H81" s="1"/>
      <c r="I81" s="1"/>
      <c r="J81" s="1"/>
    </row>
    <row r="82" spans="1:10" ht="18.75">
      <c r="A82" s="1"/>
      <c r="B82" s="194" t="s">
        <v>581</v>
      </c>
      <c r="C82" s="1"/>
      <c r="D82" s="1"/>
      <c r="E82" s="1"/>
      <c r="F82" s="1"/>
      <c r="G82" s="1"/>
      <c r="H82" s="1"/>
      <c r="I82" s="1"/>
      <c r="J82" s="1"/>
    </row>
    <row r="83" spans="1:10" ht="18.75">
      <c r="A83" s="1"/>
      <c r="B83" s="194" t="s">
        <v>582</v>
      </c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92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92"/>
      <c r="C85" s="1"/>
      <c r="D85" s="1"/>
      <c r="E85" s="1"/>
      <c r="F85" s="1"/>
      <c r="G85" s="1"/>
      <c r="H85" s="1"/>
      <c r="I85" s="1"/>
      <c r="J85" s="1"/>
    </row>
    <row r="86" spans="1:10" ht="18.75">
      <c r="A86" s="1"/>
      <c r="B86" s="194" t="s">
        <v>583</v>
      </c>
      <c r="C86" s="1"/>
      <c r="D86" s="1"/>
      <c r="E86" s="1"/>
      <c r="F86" s="1"/>
      <c r="G86" s="1"/>
      <c r="H86" s="1"/>
      <c r="I86" s="1"/>
      <c r="J86" s="1"/>
    </row>
    <row r="87" spans="1:10" ht="18.75">
      <c r="A87" s="1"/>
      <c r="B87" s="194" t="s">
        <v>584</v>
      </c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92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92"/>
      <c r="C89" s="1"/>
      <c r="D89" s="1"/>
      <c r="E89" s="1"/>
      <c r="F89" s="1"/>
      <c r="G89" s="1"/>
      <c r="H89" s="1"/>
      <c r="I89" s="1"/>
      <c r="J89" s="1"/>
    </row>
    <row r="90" spans="1:10" ht="18.75">
      <c r="A90" s="1"/>
      <c r="B90" s="194" t="s">
        <v>104</v>
      </c>
      <c r="C90" s="1"/>
      <c r="D90" s="1"/>
      <c r="E90" s="1"/>
      <c r="F90" s="1"/>
      <c r="G90" s="1"/>
      <c r="H90" s="1"/>
      <c r="I90" s="1"/>
      <c r="J90" s="1"/>
    </row>
    <row r="91" spans="1:10" ht="18.75">
      <c r="A91" s="1"/>
      <c r="B91" s="194" t="s">
        <v>105</v>
      </c>
      <c r="C91" s="1"/>
      <c r="D91" s="1"/>
      <c r="E91" s="1"/>
      <c r="F91" s="1"/>
      <c r="G91" s="1"/>
      <c r="H91" s="1"/>
      <c r="I91" s="1"/>
      <c r="J91" s="1"/>
    </row>
    <row r="92" spans="1:10" ht="21.75">
      <c r="A92" s="1"/>
      <c r="B92" s="194" t="s">
        <v>613</v>
      </c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92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 t="s">
        <v>621</v>
      </c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</sheetData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r:id="rId2"/>
  <rowBreaks count="1" manualBreakCount="1">
    <brk id="6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4"/>
  <sheetViews>
    <sheetView zoomScaleSheetLayoutView="75" workbookViewId="0" topLeftCell="A1">
      <selection activeCell="B5" sqref="B5"/>
    </sheetView>
  </sheetViews>
  <sheetFormatPr defaultColWidth="9.00390625" defaultRowHeight="12.75"/>
  <sheetData>
    <row r="1" spans="1:11" ht="18">
      <c r="A1" s="1"/>
      <c r="B1" s="25" t="s">
        <v>352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7" t="s">
        <v>353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7" t="s">
        <v>579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57" t="s">
        <v>354</v>
      </c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57" t="s">
        <v>355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58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76" t="s">
        <v>294</v>
      </c>
      <c r="C9" s="77"/>
      <c r="D9" s="77"/>
      <c r="E9" s="77"/>
      <c r="F9" s="77"/>
      <c r="G9" s="77"/>
      <c r="H9" s="77"/>
      <c r="I9" s="77"/>
      <c r="J9" s="149"/>
      <c r="K9" s="1"/>
    </row>
    <row r="10" spans="1:11" ht="12.75">
      <c r="A10" s="1"/>
      <c r="B10" s="67"/>
      <c r="C10" s="68"/>
      <c r="D10" s="1"/>
      <c r="E10" s="1"/>
      <c r="F10" s="1"/>
      <c r="G10" s="1"/>
      <c r="H10" s="1"/>
      <c r="I10" s="1"/>
      <c r="J10" s="1"/>
      <c r="K10" s="1"/>
    </row>
    <row r="11" spans="1:23" ht="12.75">
      <c r="A11" s="1"/>
      <c r="B11" s="67" t="s">
        <v>303</v>
      </c>
      <c r="C11" s="68"/>
      <c r="D11" s="1"/>
      <c r="E11" s="1"/>
      <c r="F11" s="1"/>
      <c r="G11" s="1"/>
      <c r="H11" s="1"/>
      <c r="I11" s="1"/>
      <c r="J11" s="1"/>
      <c r="K11" s="1"/>
      <c r="M11" s="70"/>
      <c r="N11" s="71"/>
      <c r="O11" s="2"/>
      <c r="P11" s="2"/>
      <c r="Q11" s="2"/>
      <c r="R11" s="2"/>
      <c r="S11" s="2"/>
      <c r="T11" s="2"/>
      <c r="U11" s="2"/>
      <c r="V11" s="185"/>
      <c r="W11" s="185"/>
    </row>
    <row r="12" spans="1:23" ht="12.75">
      <c r="A12" s="1"/>
      <c r="B12" s="67" t="s">
        <v>580</v>
      </c>
      <c r="C12" s="68"/>
      <c r="D12" s="1"/>
      <c r="E12" s="1"/>
      <c r="F12" s="1"/>
      <c r="G12" s="1"/>
      <c r="H12" s="1"/>
      <c r="I12" s="1"/>
      <c r="J12" s="1"/>
      <c r="K12" s="1"/>
      <c r="M12" s="70"/>
      <c r="N12" s="71"/>
      <c r="O12" s="2"/>
      <c r="P12" s="2"/>
      <c r="Q12" s="2"/>
      <c r="R12" s="2"/>
      <c r="S12" s="2"/>
      <c r="T12" s="2"/>
      <c r="U12" s="2"/>
      <c r="V12" s="185"/>
      <c r="W12" s="185"/>
    </row>
    <row r="13" spans="1:23" ht="12.75">
      <c r="A13" s="1"/>
      <c r="B13" s="67" t="s">
        <v>224</v>
      </c>
      <c r="C13" s="68"/>
      <c r="D13" s="1"/>
      <c r="E13" s="1"/>
      <c r="F13" s="1"/>
      <c r="G13" s="1"/>
      <c r="H13" s="1"/>
      <c r="I13" s="1"/>
      <c r="J13" s="1"/>
      <c r="K13" s="1"/>
      <c r="M13" s="70"/>
      <c r="N13" s="71"/>
      <c r="O13" s="2"/>
      <c r="P13" s="2"/>
      <c r="Q13" s="2"/>
      <c r="R13" s="2"/>
      <c r="S13" s="2"/>
      <c r="T13" s="2"/>
      <c r="U13" s="2"/>
      <c r="V13" s="185"/>
      <c r="W13" s="185"/>
    </row>
    <row r="14" spans="1:23" ht="12.75">
      <c r="A14" s="1"/>
      <c r="B14" s="67" t="s">
        <v>550</v>
      </c>
      <c r="C14" s="68"/>
      <c r="D14" s="1"/>
      <c r="E14" s="1"/>
      <c r="F14" s="1"/>
      <c r="G14" s="1"/>
      <c r="H14" s="1"/>
      <c r="I14" s="1"/>
      <c r="J14" s="1"/>
      <c r="K14" s="1"/>
      <c r="M14" s="70"/>
      <c r="N14" s="71"/>
      <c r="O14" s="2"/>
      <c r="P14" s="2"/>
      <c r="Q14" s="2"/>
      <c r="R14" s="2"/>
      <c r="S14" s="2"/>
      <c r="T14" s="2"/>
      <c r="U14" s="2"/>
      <c r="V14" s="185"/>
      <c r="W14" s="185"/>
    </row>
    <row r="15" spans="1:23" ht="12.75">
      <c r="A15" s="1"/>
      <c r="B15" s="67" t="s">
        <v>551</v>
      </c>
      <c r="C15" s="68"/>
      <c r="D15" s="1"/>
      <c r="E15" s="1"/>
      <c r="F15" s="1"/>
      <c r="G15" s="1"/>
      <c r="H15" s="1"/>
      <c r="I15" s="1"/>
      <c r="J15" s="1"/>
      <c r="K15" s="1"/>
      <c r="M15" s="70"/>
      <c r="N15" s="185"/>
      <c r="O15" s="185"/>
      <c r="P15" s="185"/>
      <c r="Q15" s="185"/>
      <c r="R15" s="185"/>
      <c r="S15" s="185"/>
      <c r="T15" s="185"/>
      <c r="U15" s="185"/>
      <c r="V15" s="185"/>
      <c r="W15" s="185"/>
    </row>
    <row r="16" spans="1:23" ht="12.75">
      <c r="A16" s="1"/>
      <c r="B16" s="67" t="s">
        <v>552</v>
      </c>
      <c r="C16" s="68"/>
      <c r="D16" s="1"/>
      <c r="E16" s="1"/>
      <c r="F16" s="1"/>
      <c r="G16" s="1"/>
      <c r="H16" s="1"/>
      <c r="I16" s="1"/>
      <c r="J16" s="1"/>
      <c r="K16" s="1"/>
      <c r="M16" s="70"/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1:23" ht="12.75">
      <c r="A17" s="1"/>
      <c r="B17" s="67" t="s">
        <v>553</v>
      </c>
      <c r="C17" s="68"/>
      <c r="D17" s="1"/>
      <c r="E17" s="1"/>
      <c r="F17" s="1"/>
      <c r="G17" s="1"/>
      <c r="H17" s="1"/>
      <c r="I17" s="1"/>
      <c r="J17" s="1"/>
      <c r="K17" s="1"/>
      <c r="M17" s="70"/>
      <c r="N17" s="185"/>
      <c r="O17" s="185"/>
      <c r="P17" s="185"/>
      <c r="Q17" s="185"/>
      <c r="R17" s="185"/>
      <c r="S17" s="185"/>
      <c r="T17" s="185"/>
      <c r="U17" s="185"/>
      <c r="V17" s="185"/>
      <c r="W17" s="185"/>
    </row>
    <row r="18" spans="1:23" ht="12.75">
      <c r="A18" s="1"/>
      <c r="B18" s="67" t="s">
        <v>554</v>
      </c>
      <c r="C18" s="68"/>
      <c r="D18" s="1"/>
      <c r="E18" s="1"/>
      <c r="F18" s="1"/>
      <c r="G18" s="1"/>
      <c r="H18" s="1"/>
      <c r="I18" s="1"/>
      <c r="J18" s="1"/>
      <c r="K18" s="1"/>
      <c r="M18" s="70"/>
      <c r="N18" s="185"/>
      <c r="O18" s="185"/>
      <c r="P18" s="185"/>
      <c r="Q18" s="185"/>
      <c r="R18" s="185"/>
      <c r="S18" s="185"/>
      <c r="T18" s="185"/>
      <c r="U18" s="185"/>
      <c r="V18" s="185"/>
      <c r="W18" s="185"/>
    </row>
    <row r="19" spans="1:23" ht="12.75">
      <c r="A19" s="1"/>
      <c r="B19" s="67" t="s">
        <v>555</v>
      </c>
      <c r="C19" s="68"/>
      <c r="D19" s="1"/>
      <c r="E19" s="1"/>
      <c r="F19" s="1"/>
      <c r="G19" s="1"/>
      <c r="H19" s="1"/>
      <c r="I19" s="1"/>
      <c r="J19" s="1"/>
      <c r="K19" s="1"/>
      <c r="M19" s="70"/>
      <c r="N19" s="185"/>
      <c r="O19" s="185"/>
      <c r="P19" s="185"/>
      <c r="Q19" s="185"/>
      <c r="R19" s="185"/>
      <c r="S19" s="185"/>
      <c r="T19" s="185"/>
      <c r="U19" s="185"/>
      <c r="V19" s="185"/>
      <c r="W19" s="185"/>
    </row>
    <row r="20" spans="1:23" ht="12.75">
      <c r="A20" s="1"/>
      <c r="B20" s="67"/>
      <c r="C20" s="68"/>
      <c r="D20" s="1"/>
      <c r="E20" s="1"/>
      <c r="F20" s="1"/>
      <c r="G20" s="1"/>
      <c r="H20" s="1"/>
      <c r="I20" s="1"/>
      <c r="J20" s="1"/>
      <c r="K20" s="1"/>
      <c r="M20" s="70"/>
      <c r="N20" s="185"/>
      <c r="O20" s="185"/>
      <c r="P20" s="185"/>
      <c r="Q20" s="185"/>
      <c r="R20" s="185"/>
      <c r="S20" s="185"/>
      <c r="T20" s="185"/>
      <c r="U20" s="185"/>
      <c r="V20" s="185"/>
      <c r="W20" s="185"/>
    </row>
    <row r="21" spans="1:23" ht="12.75">
      <c r="A21" s="1"/>
      <c r="B21" s="67" t="s">
        <v>304</v>
      </c>
      <c r="C21" s="68"/>
      <c r="D21" s="1"/>
      <c r="E21" s="1"/>
      <c r="F21" s="1"/>
      <c r="G21" s="1"/>
      <c r="H21" s="1"/>
      <c r="I21" s="1"/>
      <c r="J21" s="1"/>
      <c r="K21" s="1"/>
      <c r="M21" s="70"/>
      <c r="N21" s="185"/>
      <c r="O21" s="185"/>
      <c r="P21" s="185"/>
      <c r="Q21" s="185"/>
      <c r="R21" s="185"/>
      <c r="S21" s="185"/>
      <c r="T21" s="185"/>
      <c r="U21" s="185"/>
      <c r="V21" s="185"/>
      <c r="W21" s="185"/>
    </row>
    <row r="22" spans="1:23" ht="12.75">
      <c r="A22" s="1"/>
      <c r="B22" s="67" t="s">
        <v>225</v>
      </c>
      <c r="C22" s="68"/>
      <c r="D22" s="1"/>
      <c r="E22" s="1"/>
      <c r="F22" s="1"/>
      <c r="G22" s="1"/>
      <c r="H22" s="1"/>
      <c r="I22" s="1"/>
      <c r="J22" s="1"/>
      <c r="K22" s="1"/>
      <c r="M22" s="70"/>
      <c r="N22" s="185"/>
      <c r="O22" s="185"/>
      <c r="P22" s="185"/>
      <c r="Q22" s="185"/>
      <c r="R22" s="185"/>
      <c r="S22" s="185"/>
      <c r="T22" s="185"/>
      <c r="U22" s="185"/>
      <c r="V22" s="185"/>
      <c r="W22" s="185"/>
    </row>
    <row r="23" spans="1:23" ht="12.75">
      <c r="A23" s="1"/>
      <c r="B23" s="67" t="s">
        <v>328</v>
      </c>
      <c r="C23" s="68"/>
      <c r="D23" s="1"/>
      <c r="E23" s="1"/>
      <c r="F23" s="1"/>
      <c r="G23" s="1"/>
      <c r="H23" s="1"/>
      <c r="I23" s="1"/>
      <c r="J23" s="1"/>
      <c r="K23" s="1"/>
      <c r="M23" s="70"/>
      <c r="N23" s="185"/>
      <c r="O23" s="185"/>
      <c r="P23" s="185"/>
      <c r="Q23" s="185"/>
      <c r="R23" s="185"/>
      <c r="S23" s="185"/>
      <c r="T23" s="185"/>
      <c r="U23" s="185"/>
      <c r="V23" s="185"/>
      <c r="W23" s="185"/>
    </row>
    <row r="24" spans="1:23" ht="12.75">
      <c r="A24" s="1"/>
      <c r="B24" s="67" t="s">
        <v>329</v>
      </c>
      <c r="C24" s="68"/>
      <c r="D24" s="1"/>
      <c r="E24" s="1"/>
      <c r="F24" s="1"/>
      <c r="G24" s="1"/>
      <c r="H24" s="1"/>
      <c r="I24" s="1"/>
      <c r="J24" s="1"/>
      <c r="K24" s="1"/>
      <c r="M24" s="70"/>
      <c r="N24" s="185"/>
      <c r="O24" s="185"/>
      <c r="P24" s="185"/>
      <c r="Q24" s="185"/>
      <c r="R24" s="185"/>
      <c r="S24" s="185"/>
      <c r="T24" s="185"/>
      <c r="U24" s="185"/>
      <c r="V24" s="185"/>
      <c r="W24" s="185"/>
    </row>
    <row r="25" spans="1:23" ht="12.75">
      <c r="A25" s="1"/>
      <c r="B25" s="67" t="s">
        <v>331</v>
      </c>
      <c r="C25" s="68"/>
      <c r="D25" s="1"/>
      <c r="E25" s="1"/>
      <c r="F25" s="1"/>
      <c r="G25" s="1"/>
      <c r="H25" s="1"/>
      <c r="I25" s="1"/>
      <c r="J25" s="1"/>
      <c r="K25" s="1"/>
      <c r="M25" s="70"/>
      <c r="N25" s="185"/>
      <c r="O25" s="185"/>
      <c r="P25" s="185"/>
      <c r="Q25" s="185"/>
      <c r="R25" s="185"/>
      <c r="S25" s="185"/>
      <c r="T25" s="185"/>
      <c r="U25" s="185"/>
      <c r="V25" s="185"/>
      <c r="W25" s="185"/>
    </row>
    <row r="26" spans="1:23" ht="12.75">
      <c r="A26" s="1"/>
      <c r="B26" s="67" t="s">
        <v>330</v>
      </c>
      <c r="C26" s="68"/>
      <c r="D26" s="1"/>
      <c r="E26" s="1"/>
      <c r="F26" s="1"/>
      <c r="G26" s="1"/>
      <c r="H26" s="1"/>
      <c r="I26" s="1"/>
      <c r="J26" s="1"/>
      <c r="K26" s="1"/>
      <c r="M26" s="70"/>
      <c r="N26" s="185"/>
      <c r="O26" s="185"/>
      <c r="P26" s="185"/>
      <c r="Q26" s="185"/>
      <c r="R26" s="185"/>
      <c r="S26" s="185"/>
      <c r="T26" s="185"/>
      <c r="U26" s="185"/>
      <c r="V26" s="185"/>
      <c r="W26" s="185"/>
    </row>
    <row r="27" spans="1:23" ht="12.75">
      <c r="A27" s="1"/>
      <c r="B27" s="67"/>
      <c r="C27" s="68"/>
      <c r="D27" s="1"/>
      <c r="E27" s="1"/>
      <c r="F27" s="1"/>
      <c r="G27" s="1"/>
      <c r="H27" s="1"/>
      <c r="I27" s="1"/>
      <c r="J27" s="1"/>
      <c r="K27" s="1"/>
      <c r="M27" s="70"/>
      <c r="N27" s="185"/>
      <c r="O27" s="185"/>
      <c r="P27" s="185"/>
      <c r="Q27" s="185"/>
      <c r="R27" s="185"/>
      <c r="S27" s="185"/>
      <c r="T27" s="185"/>
      <c r="U27" s="185"/>
      <c r="V27" s="185"/>
      <c r="W27" s="185"/>
    </row>
    <row r="28" spans="1:23" ht="12.75">
      <c r="A28" s="1"/>
      <c r="B28" s="67" t="s">
        <v>305</v>
      </c>
      <c r="C28" s="68"/>
      <c r="D28" s="1"/>
      <c r="E28" s="1"/>
      <c r="F28" s="1"/>
      <c r="G28" s="1"/>
      <c r="H28" s="1"/>
      <c r="I28" s="1"/>
      <c r="J28" s="1"/>
      <c r="K28" s="1"/>
      <c r="M28" s="70"/>
      <c r="N28" s="185"/>
      <c r="O28" s="185"/>
      <c r="P28" s="185"/>
      <c r="Q28" s="185"/>
      <c r="R28" s="185"/>
      <c r="S28" s="185"/>
      <c r="T28" s="185"/>
      <c r="U28" s="185"/>
      <c r="V28" s="185"/>
      <c r="W28" s="185"/>
    </row>
    <row r="29" spans="1:23" ht="12.75">
      <c r="A29" s="1"/>
      <c r="B29" s="67" t="s">
        <v>226</v>
      </c>
      <c r="C29" s="68"/>
      <c r="D29" s="1"/>
      <c r="E29" s="1"/>
      <c r="F29" s="1"/>
      <c r="G29" s="1"/>
      <c r="H29" s="1"/>
      <c r="I29" s="1"/>
      <c r="J29" s="1"/>
      <c r="K29" s="1"/>
      <c r="M29" s="70"/>
      <c r="N29" s="185"/>
      <c r="O29" s="185"/>
      <c r="P29" s="185"/>
      <c r="Q29" s="185"/>
      <c r="R29" s="185"/>
      <c r="S29" s="185"/>
      <c r="T29" s="185"/>
      <c r="U29" s="185"/>
      <c r="V29" s="185"/>
      <c r="W29" s="185"/>
    </row>
    <row r="30" spans="1:23" ht="12.75">
      <c r="A30" s="1"/>
      <c r="B30" s="67" t="s">
        <v>227</v>
      </c>
      <c r="C30" s="68"/>
      <c r="D30" s="1"/>
      <c r="E30" s="1"/>
      <c r="F30" s="1"/>
      <c r="G30" s="1"/>
      <c r="H30" s="1"/>
      <c r="I30" s="1"/>
      <c r="J30" s="1"/>
      <c r="K30" s="1"/>
      <c r="M30" s="70"/>
      <c r="N30" s="185"/>
      <c r="O30" s="185"/>
      <c r="P30" s="185"/>
      <c r="Q30" s="185"/>
      <c r="R30" s="185"/>
      <c r="S30" s="185"/>
      <c r="T30" s="185"/>
      <c r="U30" s="185"/>
      <c r="V30" s="185"/>
      <c r="W30" s="185"/>
    </row>
    <row r="31" spans="1:23" ht="12.75">
      <c r="A31" s="1"/>
      <c r="B31" s="67" t="s">
        <v>228</v>
      </c>
      <c r="C31" s="68"/>
      <c r="D31" s="1"/>
      <c r="E31" s="1"/>
      <c r="F31" s="1"/>
      <c r="G31" s="1"/>
      <c r="H31" s="1"/>
      <c r="I31" s="1"/>
      <c r="J31" s="1"/>
      <c r="K31" s="1"/>
      <c r="M31" s="70"/>
      <c r="N31" s="185"/>
      <c r="O31" s="185"/>
      <c r="P31" s="185"/>
      <c r="Q31" s="185"/>
      <c r="R31" s="185"/>
      <c r="S31" s="185"/>
      <c r="T31" s="185"/>
      <c r="U31" s="185"/>
      <c r="V31" s="185"/>
      <c r="W31" s="185"/>
    </row>
    <row r="32" spans="1:23" ht="12.75">
      <c r="A32" s="1"/>
      <c r="B32" s="67" t="s">
        <v>330</v>
      </c>
      <c r="C32" s="68"/>
      <c r="D32" s="1"/>
      <c r="E32" s="1"/>
      <c r="F32" s="1"/>
      <c r="G32" s="1"/>
      <c r="H32" s="1"/>
      <c r="I32" s="1"/>
      <c r="J32" s="4" t="s">
        <v>142</v>
      </c>
      <c r="K32" s="4" t="s">
        <v>142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</row>
    <row r="33" spans="1:23" ht="12.75">
      <c r="A33" s="1"/>
      <c r="B33" s="67"/>
      <c r="C33" s="68"/>
      <c r="D33" s="1"/>
      <c r="E33" s="1"/>
      <c r="F33" s="1"/>
      <c r="G33" s="1"/>
      <c r="H33" s="1"/>
      <c r="I33" s="1"/>
      <c r="J33" s="4"/>
      <c r="K33" s="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</row>
    <row r="34" spans="1:23" ht="12.75">
      <c r="A34" s="1"/>
      <c r="B34" s="67" t="s">
        <v>9</v>
      </c>
      <c r="C34" s="68"/>
      <c r="D34" s="1"/>
      <c r="E34" s="1"/>
      <c r="F34" s="1"/>
      <c r="G34" s="1"/>
      <c r="H34" s="1"/>
      <c r="I34" s="1"/>
      <c r="J34" s="4"/>
      <c r="K34" s="4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11" ht="12.75">
      <c r="A35" s="1"/>
      <c r="B35" s="67" t="s">
        <v>7</v>
      </c>
      <c r="C35" s="68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67" t="s">
        <v>6</v>
      </c>
      <c r="C36" s="68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67" t="s">
        <v>8</v>
      </c>
      <c r="C37" s="68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67"/>
      <c r="C38" s="68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76" t="s">
        <v>287</v>
      </c>
      <c r="C39" s="77"/>
      <c r="D39" s="77"/>
      <c r="E39" s="77"/>
      <c r="F39" s="77"/>
      <c r="G39" s="77"/>
      <c r="H39" s="77"/>
      <c r="I39" s="77"/>
      <c r="J39" s="149"/>
      <c r="K39" s="1"/>
    </row>
    <row r="40" spans="1:11" ht="12.75">
      <c r="A40" s="1"/>
      <c r="B40" s="67"/>
      <c r="C40" s="68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67"/>
      <c r="C41" s="68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67" t="s">
        <v>306</v>
      </c>
      <c r="C42" s="68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67" t="s">
        <v>332</v>
      </c>
      <c r="C43" s="68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67" t="s">
        <v>333</v>
      </c>
      <c r="C44" s="68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67" t="s">
        <v>335</v>
      </c>
      <c r="C45" s="68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67" t="s">
        <v>334</v>
      </c>
      <c r="C46" s="68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67"/>
      <c r="C47" s="68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67" t="s">
        <v>307</v>
      </c>
      <c r="C48" s="68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67" t="s">
        <v>229</v>
      </c>
      <c r="C49" s="68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67" t="s">
        <v>230</v>
      </c>
      <c r="C50" s="68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67" t="s">
        <v>106</v>
      </c>
      <c r="C51" s="68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67" t="s">
        <v>285</v>
      </c>
      <c r="C52" s="68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67" t="s">
        <v>231</v>
      </c>
      <c r="C53" s="68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67" t="s">
        <v>232</v>
      </c>
      <c r="C54" s="68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67"/>
      <c r="C55" s="68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67" t="s">
        <v>308</v>
      </c>
      <c r="C56" s="68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67" t="s">
        <v>233</v>
      </c>
      <c r="C57" s="68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67" t="s">
        <v>234</v>
      </c>
      <c r="C58" s="68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67"/>
      <c r="C59" s="68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67"/>
      <c r="C60" s="68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67"/>
      <c r="C61" s="68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67"/>
      <c r="C62" s="68"/>
      <c r="D62" s="1"/>
      <c r="E62" s="1"/>
      <c r="F62" s="1"/>
      <c r="G62" s="1"/>
      <c r="H62" s="1"/>
      <c r="I62" s="1"/>
      <c r="J62" s="1"/>
      <c r="K62" s="1"/>
    </row>
    <row r="63" spans="1:11" ht="18.75">
      <c r="A63" s="1"/>
      <c r="B63" s="67" t="s">
        <v>309</v>
      </c>
      <c r="C63" s="68"/>
      <c r="D63" s="1"/>
      <c r="E63" s="1"/>
      <c r="F63" s="1"/>
      <c r="G63" s="1"/>
      <c r="H63" s="1"/>
      <c r="I63" s="1"/>
      <c r="J63" s="1"/>
      <c r="K63" s="1"/>
    </row>
    <row r="64" spans="1:10" ht="12.75">
      <c r="A64" s="1"/>
      <c r="B64" s="67" t="s">
        <v>235</v>
      </c>
      <c r="C64" s="68"/>
      <c r="D64" s="1"/>
      <c r="E64" s="1"/>
      <c r="F64" s="1"/>
      <c r="G64" s="1"/>
      <c r="H64" s="1"/>
      <c r="I64" s="1"/>
      <c r="J64" s="1"/>
    </row>
    <row r="65" spans="1:11" ht="12.75">
      <c r="A65" s="1"/>
      <c r="B65" s="67" t="s">
        <v>337</v>
      </c>
      <c r="C65" s="68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67" t="s">
        <v>336</v>
      </c>
      <c r="C66" s="68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67"/>
      <c r="C67" s="68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67"/>
      <c r="C68" s="68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76" t="s">
        <v>288</v>
      </c>
      <c r="C69" s="77"/>
      <c r="D69" s="77"/>
      <c r="E69" s="77"/>
      <c r="F69" s="77"/>
      <c r="G69" s="77"/>
      <c r="H69" s="77"/>
      <c r="I69" s="77"/>
      <c r="J69" s="149"/>
      <c r="K69" s="1"/>
    </row>
    <row r="70" spans="1:11" ht="12.75">
      <c r="A70" s="1"/>
      <c r="B70" s="67"/>
      <c r="C70" s="68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67"/>
      <c r="C71" s="68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67" t="s">
        <v>310</v>
      </c>
      <c r="C72" s="68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67" t="s">
        <v>236</v>
      </c>
      <c r="C73" s="68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67" t="s">
        <v>339</v>
      </c>
      <c r="C74" s="68"/>
      <c r="D74" s="1"/>
      <c r="E74" s="1"/>
      <c r="F74" s="1"/>
      <c r="G74" s="1"/>
      <c r="H74" s="1"/>
      <c r="I74" s="1"/>
      <c r="J74" s="1"/>
      <c r="K74" s="1"/>
    </row>
    <row r="75" spans="1:11" ht="14.25">
      <c r="A75" s="1"/>
      <c r="B75" s="67" t="s">
        <v>338</v>
      </c>
      <c r="C75" s="68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67"/>
      <c r="C76" s="68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67" t="s">
        <v>311</v>
      </c>
      <c r="C77" s="68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67" t="s">
        <v>479</v>
      </c>
      <c r="C78" s="68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67"/>
      <c r="C79" s="68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67" t="s">
        <v>312</v>
      </c>
      <c r="C80" s="68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67" t="s">
        <v>480</v>
      </c>
      <c r="C81" s="68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67" t="s">
        <v>107</v>
      </c>
      <c r="C82" s="68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67" t="s">
        <v>340</v>
      </c>
      <c r="C83" s="68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67" t="s">
        <v>556</v>
      </c>
      <c r="C84" s="68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67"/>
      <c r="C85" s="68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67" t="s">
        <v>108</v>
      </c>
      <c r="C86" s="68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67" t="s">
        <v>237</v>
      </c>
      <c r="C87" s="68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67" t="s">
        <v>57</v>
      </c>
      <c r="C88" s="68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29" t="s">
        <v>55</v>
      </c>
      <c r="C89" s="68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29" t="s">
        <v>109</v>
      </c>
      <c r="C90" s="68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29" t="s">
        <v>56</v>
      </c>
      <c r="C91" s="68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68"/>
      <c r="C92" s="68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67" t="s">
        <v>58</v>
      </c>
      <c r="C93" s="68"/>
      <c r="D93" s="1"/>
      <c r="E93" s="1"/>
      <c r="F93" s="1"/>
      <c r="G93" s="1"/>
      <c r="H93" s="1"/>
      <c r="I93" s="1"/>
      <c r="J93" s="4" t="s">
        <v>142</v>
      </c>
      <c r="K93" s="4" t="s">
        <v>142</v>
      </c>
    </row>
    <row r="94" spans="1:11" ht="12.75">
      <c r="A94" s="1"/>
      <c r="B94" s="67" t="s">
        <v>238</v>
      </c>
      <c r="C94" s="68"/>
      <c r="D94" s="1"/>
      <c r="E94" s="1"/>
      <c r="F94" s="1"/>
      <c r="G94" s="1"/>
      <c r="H94" s="1"/>
      <c r="I94" s="1"/>
      <c r="J94" s="4"/>
      <c r="K94" s="4"/>
    </row>
    <row r="95" spans="1:11" ht="12.75">
      <c r="A95" s="1"/>
      <c r="B95" s="67" t="s">
        <v>110</v>
      </c>
      <c r="C95" s="68"/>
      <c r="D95" s="1"/>
      <c r="E95" s="1"/>
      <c r="F95" s="1"/>
      <c r="G95" s="1"/>
      <c r="H95" s="1"/>
      <c r="I95" s="1"/>
      <c r="J95" s="4"/>
      <c r="K95" s="4"/>
    </row>
    <row r="96" spans="1:11" ht="12.75">
      <c r="A96" s="1"/>
      <c r="B96" s="67"/>
      <c r="C96" s="68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67"/>
      <c r="C97" s="68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76" t="s">
        <v>289</v>
      </c>
      <c r="C98" s="77"/>
      <c r="D98" s="77"/>
      <c r="E98" s="77"/>
      <c r="F98" s="77"/>
      <c r="G98" s="77"/>
      <c r="H98" s="77"/>
      <c r="I98" s="77"/>
      <c r="J98" s="1"/>
      <c r="K98" s="1"/>
    </row>
    <row r="99" spans="1:11" ht="12.75">
      <c r="A99" s="1"/>
      <c r="B99" s="67"/>
      <c r="C99" s="68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67"/>
      <c r="C100" s="68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3" t="s">
        <v>111</v>
      </c>
      <c r="C101" s="68"/>
      <c r="D101" s="1"/>
      <c r="E101" s="1"/>
      <c r="F101" s="1"/>
      <c r="G101" s="1"/>
      <c r="H101" s="1"/>
      <c r="I101" s="1"/>
      <c r="J101" s="1"/>
      <c r="K101" s="1"/>
    </row>
    <row r="102" spans="1:11" ht="13.5">
      <c r="A102" s="1"/>
      <c r="B102" s="3" t="s">
        <v>17</v>
      </c>
      <c r="C102" s="68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3" t="s">
        <v>599</v>
      </c>
      <c r="C103" s="68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3"/>
      <c r="C104" s="68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/>
      <c r="B105" s="3" t="s">
        <v>612</v>
      </c>
      <c r="C105" s="68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3" t="s">
        <v>341</v>
      </c>
      <c r="C106" s="68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3" t="s">
        <v>342</v>
      </c>
      <c r="C107" s="68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3" t="s">
        <v>343</v>
      </c>
      <c r="C108" s="68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3" t="s">
        <v>344</v>
      </c>
      <c r="C109" s="68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3"/>
      <c r="C110" s="68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/>
      <c r="B111" s="3" t="s">
        <v>611</v>
      </c>
      <c r="C111" s="68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3" t="s">
        <v>345</v>
      </c>
      <c r="C112" s="68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3"/>
      <c r="C113" s="68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3" t="s">
        <v>610</v>
      </c>
      <c r="C114" s="68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3" t="s">
        <v>346</v>
      </c>
      <c r="C115" s="68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3" t="s">
        <v>347</v>
      </c>
      <c r="C116" s="68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3"/>
      <c r="C117" s="68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3" t="s">
        <v>16</v>
      </c>
      <c r="C118" s="68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3" t="s">
        <v>348</v>
      </c>
      <c r="C119" s="68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3" t="s">
        <v>481</v>
      </c>
      <c r="C120" s="68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67"/>
      <c r="C121" s="68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67"/>
      <c r="C122" s="68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67"/>
      <c r="C123" s="68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67"/>
      <c r="C124" s="68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76" t="s">
        <v>290</v>
      </c>
      <c r="C125" s="77"/>
      <c r="D125" s="77"/>
      <c r="E125" s="77"/>
      <c r="F125" s="77"/>
      <c r="G125" s="77"/>
      <c r="H125" s="77"/>
      <c r="I125" s="77"/>
      <c r="J125" s="1"/>
      <c r="K125" s="1"/>
    </row>
    <row r="126" spans="1:11" ht="12.75">
      <c r="A126" s="1"/>
      <c r="B126" s="67"/>
      <c r="C126" s="68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67"/>
      <c r="C127" s="68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67" t="s">
        <v>112</v>
      </c>
      <c r="C128" s="68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67" t="s">
        <v>239</v>
      </c>
      <c r="C129" s="68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67" t="s">
        <v>240</v>
      </c>
      <c r="C130" s="68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67" t="s">
        <v>482</v>
      </c>
      <c r="C131" s="68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67"/>
      <c r="C132" s="68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67" t="s">
        <v>313</v>
      </c>
      <c r="C133" s="68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67"/>
      <c r="C134" s="68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67" t="s">
        <v>246</v>
      </c>
      <c r="C135" s="68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67" t="s">
        <v>483</v>
      </c>
      <c r="C136" s="68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67" t="s">
        <v>247</v>
      </c>
      <c r="C137" s="68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67" t="s">
        <v>248</v>
      </c>
      <c r="C138" s="68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67"/>
      <c r="C139" s="68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67" t="s">
        <v>314</v>
      </c>
      <c r="C140" s="68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1"/>
      <c r="B141" s="67" t="s">
        <v>349</v>
      </c>
      <c r="C141" s="68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67" t="s">
        <v>113</v>
      </c>
      <c r="C142" s="68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67" t="s">
        <v>350</v>
      </c>
      <c r="C143" s="68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67"/>
      <c r="C144" s="68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67" t="s">
        <v>315</v>
      </c>
      <c r="C145" s="68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67" t="s">
        <v>249</v>
      </c>
      <c r="C146" s="68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67" t="s">
        <v>241</v>
      </c>
      <c r="C147" s="68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67"/>
      <c r="C148" s="68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67" t="s">
        <v>316</v>
      </c>
      <c r="C149" s="68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67" t="s">
        <v>250</v>
      </c>
      <c r="C150" s="68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67"/>
      <c r="C151" s="68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67" t="s">
        <v>317</v>
      </c>
      <c r="C152" s="68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67" t="s">
        <v>242</v>
      </c>
      <c r="C153" s="68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67" t="s">
        <v>243</v>
      </c>
      <c r="C154" s="68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67"/>
      <c r="C155" s="68"/>
      <c r="D155" s="1"/>
      <c r="E155" s="1"/>
      <c r="F155" s="1"/>
      <c r="G155" s="1"/>
      <c r="H155" s="1"/>
      <c r="I155" s="1"/>
      <c r="J155" s="4" t="s">
        <v>142</v>
      </c>
      <c r="K155" s="4" t="s">
        <v>142</v>
      </c>
    </row>
    <row r="156" spans="1:11" ht="12.75">
      <c r="A156" s="1"/>
      <c r="B156" s="67" t="s">
        <v>318</v>
      </c>
      <c r="C156" s="68"/>
      <c r="D156" s="1"/>
      <c r="E156" s="1"/>
      <c r="F156" s="1"/>
      <c r="G156" s="1"/>
      <c r="H156" s="1"/>
      <c r="I156" s="1"/>
      <c r="J156" s="4"/>
      <c r="K156" s="4"/>
    </row>
    <row r="157" spans="1:11" ht="12.75">
      <c r="A157" s="1"/>
      <c r="B157" s="67" t="s">
        <v>244</v>
      </c>
      <c r="C157" s="68"/>
      <c r="D157" s="1"/>
      <c r="E157" s="1"/>
      <c r="F157" s="1"/>
      <c r="G157" s="1"/>
      <c r="H157" s="1"/>
      <c r="I157" s="1"/>
      <c r="J157" s="4"/>
      <c r="K157" s="4"/>
    </row>
    <row r="158" spans="1:11" ht="12.75">
      <c r="A158" s="1"/>
      <c r="B158" s="67"/>
      <c r="C158" s="68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67" t="s">
        <v>319</v>
      </c>
      <c r="C159" s="68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67" t="s">
        <v>251</v>
      </c>
      <c r="C160" s="68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67"/>
      <c r="C161" s="68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67"/>
      <c r="C162" s="68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76" t="s">
        <v>291</v>
      </c>
      <c r="C163" s="77"/>
      <c r="D163" s="77"/>
      <c r="E163" s="77"/>
      <c r="F163" s="77"/>
      <c r="G163" s="77"/>
      <c r="H163" s="77"/>
      <c r="I163" s="77"/>
      <c r="J163" s="1"/>
      <c r="K163" s="1"/>
    </row>
    <row r="164" spans="1:11" ht="12.75">
      <c r="A164" s="1"/>
      <c r="B164" s="67"/>
      <c r="C164" s="68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67"/>
      <c r="C165" s="68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67" t="s">
        <v>320</v>
      </c>
      <c r="C166" s="68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67" t="s">
        <v>245</v>
      </c>
      <c r="C167" s="68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67"/>
      <c r="C168" s="68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67" t="s">
        <v>252</v>
      </c>
      <c r="C169" s="68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67"/>
      <c r="C170" s="68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67"/>
      <c r="C171" s="68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69" t="s">
        <v>142</v>
      </c>
      <c r="C172" s="68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67"/>
      <c r="C173" s="68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67"/>
      <c r="C174" s="68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67"/>
      <c r="C175" s="68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67"/>
      <c r="C176" s="68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67"/>
      <c r="C177" s="68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67"/>
      <c r="C178" s="68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67"/>
      <c r="C179" s="68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67"/>
      <c r="C180" s="68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67"/>
      <c r="C181" s="68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67"/>
      <c r="C182" s="68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67"/>
      <c r="C183" s="68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67"/>
      <c r="C184" s="68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67"/>
      <c r="C185" s="68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67"/>
      <c r="C186" s="68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67"/>
      <c r="C187" s="68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70" t="s">
        <v>114</v>
      </c>
      <c r="C188" s="71"/>
      <c r="D188" s="2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70" t="s">
        <v>116</v>
      </c>
      <c r="C189" s="71"/>
      <c r="D189" s="2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70" t="s">
        <v>115</v>
      </c>
      <c r="C190" s="71"/>
      <c r="D190" s="2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71"/>
      <c r="C191" s="71"/>
      <c r="D191" s="2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71"/>
      <c r="C192" s="71"/>
      <c r="D192" s="2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78" t="s">
        <v>295</v>
      </c>
      <c r="C193" s="71"/>
      <c r="D193" s="2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67"/>
      <c r="C194" s="68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67"/>
      <c r="C195" s="68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67" t="s">
        <v>117</v>
      </c>
      <c r="C196" s="68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67" t="s">
        <v>119</v>
      </c>
      <c r="C197" s="68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67" t="s">
        <v>118</v>
      </c>
      <c r="C198" s="68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67"/>
      <c r="C199" s="68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67" t="s">
        <v>321</v>
      </c>
      <c r="C200" s="68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67" t="s">
        <v>184</v>
      </c>
      <c r="C201" s="68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67" t="s">
        <v>183</v>
      </c>
      <c r="C202" s="68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67"/>
      <c r="C203" s="68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67"/>
      <c r="C204" s="68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22" t="s">
        <v>296</v>
      </c>
      <c r="C205" s="68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67"/>
      <c r="C206" s="68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67"/>
      <c r="C207" s="68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67" t="s">
        <v>322</v>
      </c>
      <c r="C208" s="68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67" t="s">
        <v>254</v>
      </c>
      <c r="C209" s="68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67" t="s">
        <v>255</v>
      </c>
      <c r="C210" s="68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67" t="s">
        <v>484</v>
      </c>
      <c r="C211" s="68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67" t="s">
        <v>256</v>
      </c>
      <c r="C212" s="68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67"/>
      <c r="C213" s="68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67"/>
      <c r="C214" s="68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22" t="s">
        <v>297</v>
      </c>
      <c r="C215" s="68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67"/>
      <c r="C216" s="68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67"/>
      <c r="C217" s="68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67" t="s">
        <v>485</v>
      </c>
      <c r="C218" s="68"/>
      <c r="D218" s="1"/>
      <c r="E218" s="1"/>
      <c r="F218" s="1"/>
      <c r="G218" s="1"/>
      <c r="H218" s="1"/>
      <c r="I218" s="1"/>
      <c r="J218" s="4" t="s">
        <v>142</v>
      </c>
      <c r="K218" s="4" t="s">
        <v>142</v>
      </c>
    </row>
    <row r="219" spans="1:11" ht="12.75">
      <c r="A219" s="1"/>
      <c r="B219" s="67"/>
      <c r="C219" s="68"/>
      <c r="D219" s="1"/>
      <c r="E219" s="1"/>
      <c r="F219" s="1"/>
      <c r="G219" s="1"/>
      <c r="H219" s="1"/>
      <c r="I219" s="1"/>
      <c r="J219" s="4"/>
      <c r="K219" s="4"/>
    </row>
    <row r="220" spans="1:11" ht="12.75">
      <c r="A220" s="1"/>
      <c r="B220" s="67" t="s">
        <v>142</v>
      </c>
      <c r="C220" s="68"/>
      <c r="D220" s="1"/>
      <c r="E220" s="1"/>
      <c r="F220" s="1"/>
      <c r="G220" s="1"/>
      <c r="H220" s="1"/>
      <c r="I220" s="1"/>
      <c r="J220" s="4"/>
      <c r="K220" s="4"/>
    </row>
    <row r="221" spans="1:11" ht="18.75">
      <c r="A221" s="1"/>
      <c r="B221" s="75" t="s">
        <v>298</v>
      </c>
      <c r="C221" s="68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67"/>
      <c r="C222" s="68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67"/>
      <c r="C223" s="68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67" t="s">
        <v>253</v>
      </c>
      <c r="C224" s="68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67"/>
      <c r="C225" s="68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67"/>
      <c r="C226" s="68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75" t="s">
        <v>299</v>
      </c>
      <c r="C227" s="68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67"/>
      <c r="C228" s="68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67"/>
      <c r="C229" s="68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67" t="s">
        <v>486</v>
      </c>
      <c r="C230" s="68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67" t="s">
        <v>257</v>
      </c>
      <c r="C231" s="68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67"/>
      <c r="C232" s="68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67"/>
      <c r="C233" s="68"/>
      <c r="D233" s="1"/>
      <c r="E233" s="1"/>
      <c r="F233" s="1"/>
      <c r="G233" s="1"/>
      <c r="H233" s="1"/>
      <c r="I233" s="1"/>
      <c r="J233" s="1"/>
      <c r="K233" s="1"/>
    </row>
    <row r="234" spans="1:11" ht="19.5">
      <c r="A234" s="1"/>
      <c r="B234" s="75" t="s">
        <v>300</v>
      </c>
      <c r="C234" s="68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67"/>
      <c r="C235" s="68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67"/>
      <c r="C236" s="68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67" t="s">
        <v>258</v>
      </c>
      <c r="C237" s="68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67"/>
      <c r="C238" s="68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67"/>
      <c r="C239" s="68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75" t="s">
        <v>301</v>
      </c>
      <c r="C240" s="68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67"/>
      <c r="C241" s="68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67"/>
      <c r="C242" s="68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67"/>
      <c r="C243" s="68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67"/>
      <c r="C244" s="68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67"/>
      <c r="C245" s="68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67"/>
      <c r="C246" s="68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67"/>
      <c r="C247" s="68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67" t="s">
        <v>259</v>
      </c>
      <c r="C248" s="68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67"/>
      <c r="C249" s="68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22" t="s">
        <v>160</v>
      </c>
      <c r="C250" s="67" t="s">
        <v>131</v>
      </c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72"/>
      <c r="C251" s="70"/>
      <c r="D251" s="2"/>
      <c r="E251" s="2"/>
      <c r="F251" s="2"/>
      <c r="G251" s="2"/>
      <c r="H251" s="1"/>
      <c r="I251" s="1"/>
      <c r="J251" s="1"/>
      <c r="K251" s="1"/>
    </row>
    <row r="252" spans="1:11" ht="18.75">
      <c r="A252" s="1"/>
      <c r="B252" s="22" t="s">
        <v>154</v>
      </c>
      <c r="C252" s="67" t="s">
        <v>132</v>
      </c>
      <c r="D252" s="2"/>
      <c r="E252" s="2"/>
      <c r="F252" s="2"/>
      <c r="G252" s="1"/>
      <c r="H252" s="1"/>
      <c r="I252" s="1"/>
      <c r="J252" s="1"/>
      <c r="K252" s="1"/>
    </row>
    <row r="253" spans="1:11" ht="12.75">
      <c r="A253" s="1"/>
      <c r="B253" s="72"/>
      <c r="C253" s="70"/>
      <c r="D253" s="2"/>
      <c r="E253" s="2"/>
      <c r="F253" s="2"/>
      <c r="G253" s="1"/>
      <c r="H253" s="1"/>
      <c r="I253" s="1"/>
      <c r="J253" s="1"/>
      <c r="K253" s="1"/>
    </row>
    <row r="254" spans="1:11" ht="18.75">
      <c r="A254" s="1"/>
      <c r="B254" s="22" t="s">
        <v>155</v>
      </c>
      <c r="C254" s="67" t="s">
        <v>133</v>
      </c>
      <c r="D254" s="2"/>
      <c r="E254" s="2"/>
      <c r="F254" s="2"/>
      <c r="G254" s="1"/>
      <c r="H254" s="1"/>
      <c r="I254" s="1"/>
      <c r="J254" s="1"/>
      <c r="K254" s="1"/>
    </row>
    <row r="255" spans="1:11" ht="12.75">
      <c r="A255" s="1"/>
      <c r="B255" s="72"/>
      <c r="C255" s="70"/>
      <c r="D255" s="2"/>
      <c r="E255" s="2"/>
      <c r="F255" s="2"/>
      <c r="G255" s="1"/>
      <c r="H255" s="1"/>
      <c r="I255" s="1"/>
      <c r="J255" s="1"/>
      <c r="K255" s="1"/>
    </row>
    <row r="256" spans="1:11" ht="18.75">
      <c r="A256" s="1"/>
      <c r="B256" s="24" t="s">
        <v>161</v>
      </c>
      <c r="C256" s="67" t="s">
        <v>487</v>
      </c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23"/>
      <c r="C257" s="70" t="s">
        <v>142</v>
      </c>
      <c r="D257" s="2"/>
      <c r="E257" s="2"/>
      <c r="F257" s="2"/>
      <c r="G257" s="1"/>
      <c r="H257" s="1"/>
      <c r="I257" s="1"/>
      <c r="J257" s="1"/>
      <c r="K257" s="1"/>
    </row>
    <row r="258" spans="1:11" ht="18.75">
      <c r="A258" s="1"/>
      <c r="B258" s="24" t="s">
        <v>167</v>
      </c>
      <c r="C258" s="67" t="s">
        <v>139</v>
      </c>
      <c r="D258" s="2"/>
      <c r="E258" s="2"/>
      <c r="F258" s="2"/>
      <c r="G258" s="1"/>
      <c r="H258" s="1"/>
      <c r="I258" s="1"/>
      <c r="J258" s="1"/>
      <c r="K258" s="1"/>
    </row>
    <row r="259" spans="1:11" ht="12.75">
      <c r="A259" s="1"/>
      <c r="B259" s="72"/>
      <c r="C259" s="67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24" t="s">
        <v>165</v>
      </c>
      <c r="C260" s="67" t="s">
        <v>144</v>
      </c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72"/>
      <c r="C261" s="68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22" t="s">
        <v>166</v>
      </c>
      <c r="C262" s="67" t="s">
        <v>260</v>
      </c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72"/>
      <c r="C263" s="68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22" t="s">
        <v>169</v>
      </c>
      <c r="C264" s="67" t="s">
        <v>261</v>
      </c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72"/>
      <c r="C265" s="68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24" t="s">
        <v>262</v>
      </c>
      <c r="C266" s="67" t="s">
        <v>488</v>
      </c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72"/>
      <c r="C267" s="68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24" t="s">
        <v>263</v>
      </c>
      <c r="C268" s="67" t="s">
        <v>489</v>
      </c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67"/>
      <c r="C269" s="68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67" t="s">
        <v>120</v>
      </c>
      <c r="C270" s="68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67" t="s">
        <v>121</v>
      </c>
      <c r="C271" s="68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67" t="s">
        <v>490</v>
      </c>
      <c r="C272" s="68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67" t="s">
        <v>142</v>
      </c>
      <c r="C273" s="68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67"/>
      <c r="C274" s="68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67"/>
      <c r="C275" s="68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76" t="s">
        <v>292</v>
      </c>
      <c r="C276" s="77"/>
      <c r="D276" s="77"/>
      <c r="E276" s="77"/>
      <c r="F276" s="77"/>
      <c r="G276" s="77"/>
      <c r="H276" s="77"/>
      <c r="I276" s="77"/>
      <c r="J276" s="1"/>
      <c r="K276" s="1"/>
    </row>
    <row r="277" spans="1:11" ht="12.75">
      <c r="A277" s="1"/>
      <c r="B277" s="67"/>
      <c r="C277" s="68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67"/>
      <c r="C278" s="68"/>
      <c r="D278" s="1"/>
      <c r="E278" s="1"/>
      <c r="F278" s="1"/>
      <c r="G278" s="1"/>
      <c r="H278" s="1"/>
      <c r="I278" s="1"/>
      <c r="J278" s="4" t="s">
        <v>142</v>
      </c>
      <c r="K278" s="4" t="s">
        <v>142</v>
      </c>
    </row>
    <row r="279" spans="1:11" ht="12.75">
      <c r="A279" s="1"/>
      <c r="B279" s="73" t="s">
        <v>130</v>
      </c>
      <c r="C279" s="68"/>
      <c r="D279" s="1"/>
      <c r="E279" s="1"/>
      <c r="F279" s="1"/>
      <c r="G279" s="1"/>
      <c r="H279" s="1"/>
      <c r="I279" s="1"/>
      <c r="J279" s="4"/>
      <c r="K279" s="4"/>
    </row>
    <row r="280" spans="1:11" ht="12.75">
      <c r="A280" s="1"/>
      <c r="B280" s="67"/>
      <c r="C280" s="68"/>
      <c r="D280" s="1"/>
      <c r="E280" s="1"/>
      <c r="F280" s="1"/>
      <c r="G280" s="1"/>
      <c r="H280" s="1"/>
      <c r="I280" s="1"/>
      <c r="J280" s="4"/>
      <c r="K280" s="4"/>
    </row>
    <row r="281" spans="1:11" ht="12.75">
      <c r="A281" s="1"/>
      <c r="B281" s="67" t="s">
        <v>323</v>
      </c>
      <c r="C281" s="68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74" t="s">
        <v>286</v>
      </c>
      <c r="C282" s="68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67" t="s">
        <v>264</v>
      </c>
      <c r="C283" s="68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67"/>
      <c r="C284" s="68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67"/>
      <c r="C285" s="68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67"/>
      <c r="C286" s="68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67"/>
      <c r="C287" s="68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67"/>
      <c r="C288" s="68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67"/>
      <c r="C289" s="68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67"/>
      <c r="C290" s="68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67"/>
      <c r="C291" s="68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67"/>
      <c r="C292" s="68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67"/>
      <c r="C293" s="68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67"/>
      <c r="C294" s="68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67"/>
      <c r="C295" s="68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67"/>
      <c r="C296" s="68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67"/>
      <c r="C297" s="68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67"/>
      <c r="C298" s="68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67"/>
      <c r="C299" s="68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67"/>
      <c r="C300" s="68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67"/>
      <c r="C301" s="68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67"/>
      <c r="C302" s="68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67"/>
      <c r="C303" s="68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67"/>
      <c r="C304" s="68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67"/>
      <c r="C305" s="68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73" t="s">
        <v>190</v>
      </c>
      <c r="C306" s="68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73"/>
      <c r="C307" s="68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67" t="s">
        <v>491</v>
      </c>
      <c r="C308" s="68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74" t="s">
        <v>492</v>
      </c>
      <c r="C309" s="68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67" t="s">
        <v>265</v>
      </c>
      <c r="C310" s="68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67"/>
      <c r="C311" s="68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67"/>
      <c r="C312" s="68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67"/>
      <c r="C313" s="68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67"/>
      <c r="C314" s="68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67"/>
      <c r="C315" s="68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67"/>
      <c r="C316" s="68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67"/>
      <c r="C317" s="68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67"/>
      <c r="C318" s="68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67"/>
      <c r="C319" s="68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67"/>
      <c r="C320" s="68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67"/>
      <c r="C321" s="68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67"/>
      <c r="C322" s="68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67"/>
      <c r="C323" s="68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67"/>
      <c r="C324" s="68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67"/>
      <c r="C325" s="68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73" t="s">
        <v>197</v>
      </c>
      <c r="C326" s="68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73"/>
      <c r="C327" s="68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67" t="s">
        <v>324</v>
      </c>
      <c r="C328" s="68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74" t="s">
        <v>493</v>
      </c>
      <c r="C329" s="68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67" t="s">
        <v>265</v>
      </c>
      <c r="C330" s="68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67"/>
      <c r="C331" s="68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67"/>
      <c r="C332" s="68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68"/>
      <c r="C333" s="68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68"/>
      <c r="C334" s="68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68"/>
      <c r="C335" s="68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68"/>
      <c r="C336" s="68"/>
      <c r="D336" s="1"/>
      <c r="E336" s="1"/>
      <c r="F336" s="1"/>
      <c r="G336" s="1"/>
      <c r="H336" s="1"/>
      <c r="I336" s="1"/>
      <c r="J336" s="4" t="s">
        <v>142</v>
      </c>
      <c r="K336" s="1"/>
    </row>
    <row r="337" spans="1:11" ht="12.75">
      <c r="A337" s="1"/>
      <c r="B337" s="68"/>
      <c r="C337" s="68"/>
      <c r="D337" s="1"/>
      <c r="E337" s="1"/>
      <c r="F337" s="1"/>
      <c r="G337" s="1"/>
      <c r="H337" s="1"/>
      <c r="I337" s="1"/>
      <c r="J337" s="4"/>
      <c r="K337" s="1"/>
    </row>
    <row r="338" spans="1:11" ht="12.75">
      <c r="A338" s="1"/>
      <c r="B338" s="68"/>
      <c r="C338" s="68"/>
      <c r="D338" s="1"/>
      <c r="E338" s="1"/>
      <c r="F338" s="1"/>
      <c r="G338" s="1"/>
      <c r="H338" s="1"/>
      <c r="I338" s="1"/>
      <c r="J338" s="4"/>
      <c r="K338" s="1"/>
    </row>
    <row r="339" spans="1:11" ht="12.75">
      <c r="A339" s="1"/>
      <c r="B339" s="68"/>
      <c r="C339" s="68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68"/>
      <c r="C340" s="68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68"/>
      <c r="C341" s="68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68"/>
      <c r="C342" s="68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68"/>
      <c r="C343" s="68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68"/>
      <c r="C344" s="68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68"/>
      <c r="C345" s="68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73" t="s">
        <v>215</v>
      </c>
      <c r="C346" s="68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73"/>
      <c r="C347" s="68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67" t="s">
        <v>325</v>
      </c>
      <c r="C348" s="68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74" t="s">
        <v>494</v>
      </c>
      <c r="C349" s="68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67" t="s">
        <v>265</v>
      </c>
      <c r="C350" s="68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67"/>
      <c r="C351" s="68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68"/>
      <c r="C352" s="68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68"/>
      <c r="C353" s="68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68"/>
      <c r="C354" s="68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68"/>
      <c r="C355" s="68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68"/>
      <c r="C356" s="68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68"/>
      <c r="C357" s="68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68"/>
      <c r="C358" s="68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68"/>
      <c r="C359" s="68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68"/>
      <c r="C360" s="68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68"/>
      <c r="C361" s="68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68"/>
      <c r="C362" s="68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68"/>
      <c r="C363" s="68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68"/>
      <c r="C364" s="68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68"/>
      <c r="C365" s="68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68"/>
      <c r="C366" s="68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68"/>
      <c r="C367" s="68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68"/>
      <c r="C368" s="68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67" t="s">
        <v>495</v>
      </c>
      <c r="C369" s="68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67" t="s">
        <v>266</v>
      </c>
      <c r="C370" s="68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67" t="s">
        <v>267</v>
      </c>
      <c r="C371" s="68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67"/>
      <c r="C372" s="68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67" t="s">
        <v>326</v>
      </c>
      <c r="C373" s="68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67" t="s">
        <v>268</v>
      </c>
      <c r="C374" s="68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67"/>
      <c r="C375" s="68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67" t="s">
        <v>500</v>
      </c>
      <c r="C376" s="68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67" t="s">
        <v>499</v>
      </c>
      <c r="C377" s="68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67"/>
      <c r="C378" s="68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67"/>
      <c r="C379" s="68"/>
      <c r="D379" s="1"/>
      <c r="E379" s="1"/>
      <c r="F379" s="1"/>
      <c r="G379" s="1"/>
      <c r="H379" s="1"/>
      <c r="I379" s="1"/>
      <c r="J379" s="1"/>
      <c r="K379" s="1"/>
    </row>
    <row r="380" spans="1:11" ht="15">
      <c r="A380" s="1"/>
      <c r="B380" s="76" t="s">
        <v>351</v>
      </c>
      <c r="C380" s="77"/>
      <c r="D380" s="77"/>
      <c r="E380" s="77"/>
      <c r="F380" s="77"/>
      <c r="G380" s="77"/>
      <c r="H380" s="77"/>
      <c r="I380" s="77"/>
      <c r="J380" s="1"/>
      <c r="K380" s="1"/>
    </row>
    <row r="381" spans="1:11" ht="12.75">
      <c r="A381" s="1"/>
      <c r="B381" s="67"/>
      <c r="C381" s="68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67"/>
      <c r="C382" s="68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67"/>
      <c r="C383" s="68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67"/>
      <c r="C384" s="68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68"/>
      <c r="C385" s="68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68"/>
      <c r="C386" s="68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68"/>
      <c r="C387" s="68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68"/>
      <c r="C388" s="68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68"/>
      <c r="C389" s="68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68"/>
      <c r="C390" s="68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68"/>
      <c r="C391" s="68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68"/>
      <c r="C392" s="68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68"/>
      <c r="C393" s="68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68"/>
      <c r="C394" s="68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68"/>
      <c r="C395" s="68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68"/>
      <c r="C396" s="68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68"/>
      <c r="C397" s="68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68"/>
      <c r="C398" s="68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68"/>
      <c r="C399" s="68"/>
      <c r="D399" s="1"/>
      <c r="E399" s="1"/>
      <c r="F399" s="1"/>
      <c r="G399" s="1"/>
      <c r="H399" s="1"/>
      <c r="I399" s="1"/>
      <c r="J399" s="4" t="s">
        <v>142</v>
      </c>
      <c r="K399" s="4" t="s">
        <v>142</v>
      </c>
    </row>
    <row r="400" spans="1:11" ht="12.75">
      <c r="A400" s="1"/>
      <c r="B400" s="68"/>
      <c r="C400" s="68"/>
      <c r="D400" s="1"/>
      <c r="E400" s="1"/>
      <c r="F400" s="1"/>
      <c r="G400" s="1"/>
      <c r="H400" s="1"/>
      <c r="I400" s="1"/>
      <c r="J400" s="4"/>
      <c r="K400" s="4"/>
    </row>
    <row r="401" spans="1:11" ht="12.75">
      <c r="A401" s="1"/>
      <c r="B401" s="68"/>
      <c r="C401" s="68"/>
      <c r="D401" s="1"/>
      <c r="E401" s="1"/>
      <c r="F401" s="1"/>
      <c r="G401" s="1"/>
      <c r="H401" s="1"/>
      <c r="I401" s="1"/>
      <c r="J401" s="4"/>
      <c r="K401" s="4"/>
    </row>
    <row r="402" spans="1:11" ht="12.75">
      <c r="A402" s="1"/>
      <c r="B402" s="68"/>
      <c r="C402" s="68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68"/>
      <c r="C403" s="68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68"/>
      <c r="C404" s="68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68"/>
      <c r="C405" s="68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68"/>
      <c r="C406" s="68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68"/>
      <c r="C407" s="68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68"/>
      <c r="C408" s="68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68"/>
      <c r="C409" s="68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68"/>
      <c r="C410" s="68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68"/>
      <c r="C411" s="68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68"/>
      <c r="C412" s="68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68"/>
      <c r="C413" s="68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68"/>
      <c r="C414" s="68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68"/>
      <c r="C415" s="68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68"/>
      <c r="C416" s="68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68"/>
      <c r="C417" s="68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68"/>
      <c r="C418" s="68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4" t="s">
        <v>142</v>
      </c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4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4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68"/>
      <c r="C496" s="68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68"/>
      <c r="C497" s="68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68"/>
      <c r="C498" s="68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68"/>
      <c r="C499" s="68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68"/>
      <c r="C500" s="68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68"/>
      <c r="C501" s="68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68"/>
      <c r="C502" s="68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68"/>
      <c r="C503" s="68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68"/>
      <c r="C504" s="68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68"/>
      <c r="C505" s="68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68"/>
      <c r="C506" s="68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68"/>
      <c r="C507" s="68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68"/>
      <c r="C508" s="68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68"/>
      <c r="C509" s="68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68"/>
      <c r="C510" s="68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68"/>
      <c r="C511" s="68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68"/>
      <c r="C512" s="68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68"/>
      <c r="C513" s="68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68"/>
      <c r="C514" s="68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68"/>
      <c r="C515" s="68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68"/>
      <c r="C516" s="68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68"/>
      <c r="C517" s="68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68"/>
      <c r="C518" s="68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68"/>
      <c r="C519" s="68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68"/>
      <c r="C520" s="68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68"/>
      <c r="C521" s="68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67"/>
      <c r="C522" s="68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76" t="s">
        <v>293</v>
      </c>
      <c r="C523" s="77"/>
      <c r="D523" s="77"/>
      <c r="E523" s="77"/>
      <c r="F523" s="77"/>
      <c r="G523" s="77"/>
      <c r="H523" s="77"/>
      <c r="I523" s="77"/>
      <c r="J523" s="150" t="s">
        <v>142</v>
      </c>
      <c r="K523" s="4" t="s">
        <v>142</v>
      </c>
    </row>
    <row r="524" spans="1:11" ht="12.75">
      <c r="A524" s="1"/>
      <c r="B524" s="67"/>
      <c r="C524" s="68"/>
      <c r="D524" s="1"/>
      <c r="E524" s="1"/>
      <c r="F524" s="1"/>
      <c r="G524" s="1"/>
      <c r="H524" s="1"/>
      <c r="I524" s="1"/>
      <c r="J524" s="4"/>
      <c r="K524" s="4"/>
    </row>
    <row r="525" spans="1:11" ht="12.75">
      <c r="A525" s="1"/>
      <c r="B525" s="67"/>
      <c r="C525" s="68"/>
      <c r="D525" s="1"/>
      <c r="E525" s="1"/>
      <c r="F525" s="1"/>
      <c r="G525" s="1"/>
      <c r="H525" s="1"/>
      <c r="I525" s="1"/>
      <c r="J525" s="4"/>
      <c r="K525" s="4"/>
    </row>
    <row r="526" spans="1:11" ht="12.75">
      <c r="A526" s="1"/>
      <c r="B526" s="67" t="s">
        <v>327</v>
      </c>
      <c r="C526" s="68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67" t="s">
        <v>142</v>
      </c>
      <c r="C527" s="68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67"/>
      <c r="C528" s="68"/>
      <c r="D528" s="1"/>
      <c r="E528" s="1"/>
      <c r="F528" s="1"/>
      <c r="G528" s="1"/>
      <c r="H528" s="1"/>
      <c r="I528" s="79" t="s">
        <v>302</v>
      </c>
      <c r="J528" s="1"/>
      <c r="K528" s="1"/>
    </row>
    <row r="529" spans="1:11" ht="12.75">
      <c r="A529" s="1"/>
      <c r="B529" s="80"/>
      <c r="C529" s="80"/>
      <c r="D529" s="81" t="s">
        <v>269</v>
      </c>
      <c r="E529" s="82"/>
      <c r="F529" s="81" t="s">
        <v>270</v>
      </c>
      <c r="G529" s="82"/>
      <c r="H529" s="81" t="s">
        <v>271</v>
      </c>
      <c r="I529" s="82"/>
      <c r="J529" s="1"/>
      <c r="K529" s="1"/>
    </row>
    <row r="530" spans="1:11" ht="14.25">
      <c r="A530" s="1"/>
      <c r="B530" s="83" t="s">
        <v>142</v>
      </c>
      <c r="C530" s="80"/>
      <c r="D530" s="84" t="s">
        <v>272</v>
      </c>
      <c r="E530" s="80"/>
      <c r="F530" s="84" t="s">
        <v>273</v>
      </c>
      <c r="G530" s="80"/>
      <c r="H530" s="84" t="s">
        <v>274</v>
      </c>
      <c r="I530" s="80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59">
        <f>'расчет 4'!G160</f>
        <v>1.763814017858619</v>
      </c>
      <c r="E532" s="1"/>
      <c r="F532" s="59">
        <f>'расчет 3'!G156</f>
        <v>1.582905359702555</v>
      </c>
      <c r="G532" s="1"/>
      <c r="H532" s="60">
        <f>'расчет 2'!G162</f>
        <v>0.0011131314146480857</v>
      </c>
      <c r="I532" s="1"/>
      <c r="J532" s="1"/>
      <c r="K532" s="1"/>
    </row>
    <row r="533" spans="1:11" ht="12.75">
      <c r="A533" s="1"/>
      <c r="B533" s="1"/>
      <c r="C533" s="1"/>
      <c r="D533" s="152" t="s">
        <v>548</v>
      </c>
      <c r="E533" s="1"/>
      <c r="F533" s="152" t="s">
        <v>548</v>
      </c>
      <c r="G533" s="1"/>
      <c r="H533" s="152" t="s">
        <v>549</v>
      </c>
      <c r="I533" s="1"/>
      <c r="J533" s="1"/>
      <c r="K533" s="1"/>
    </row>
    <row r="534" spans="1:11" ht="14.25">
      <c r="A534" s="1"/>
      <c r="B534" s="74" t="s">
        <v>609</v>
      </c>
      <c r="C534" s="1"/>
      <c r="D534" s="152" t="s">
        <v>392</v>
      </c>
      <c r="E534" s="1"/>
      <c r="F534" s="152" t="s">
        <v>392</v>
      </c>
      <c r="G534" s="1"/>
      <c r="H534" s="152" t="s">
        <v>547</v>
      </c>
      <c r="I534" s="1"/>
      <c r="J534" s="1"/>
      <c r="K534" s="1"/>
    </row>
    <row r="535" spans="1:11" ht="12.75">
      <c r="A535" s="1"/>
      <c r="B535" s="74"/>
      <c r="C535" s="1"/>
      <c r="D535" s="59">
        <f>D532/1.16</f>
        <v>1.5205293257401888</v>
      </c>
      <c r="E535" s="1"/>
      <c r="F535" s="59">
        <f>F532/1.16</f>
        <v>1.3645735859504786</v>
      </c>
      <c r="G535" s="1"/>
      <c r="H535" s="60">
        <f>H532/1.16</f>
        <v>0.0009595960471104187</v>
      </c>
      <c r="I535" s="1"/>
      <c r="J535" s="1"/>
      <c r="K535" s="1"/>
    </row>
    <row r="536" spans="1:11" ht="12.75">
      <c r="A536" s="1"/>
      <c r="B536" s="74"/>
      <c r="C536" s="1"/>
      <c r="D536" s="152" t="s">
        <v>392</v>
      </c>
      <c r="E536" s="1"/>
      <c r="F536" s="152" t="s">
        <v>392</v>
      </c>
      <c r="G536" s="1"/>
      <c r="H536" s="152" t="s">
        <v>547</v>
      </c>
      <c r="I536" s="1"/>
      <c r="J536" s="1"/>
      <c r="K536" s="1"/>
    </row>
    <row r="537" spans="1:11" ht="15" thickBot="1">
      <c r="A537" s="1"/>
      <c r="B537" s="62"/>
      <c r="C537" s="63"/>
      <c r="D537" s="63"/>
      <c r="E537" s="63"/>
      <c r="F537" s="63"/>
      <c r="G537" s="63"/>
      <c r="H537" s="63"/>
      <c r="I537" s="63"/>
      <c r="J537" s="1"/>
      <c r="K537" s="1"/>
    </row>
    <row r="538" spans="1:11" ht="15" thickTop="1">
      <c r="A538" s="1"/>
      <c r="B538" s="58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.25">
      <c r="A539" s="1"/>
      <c r="B539" s="58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 t="s">
        <v>496</v>
      </c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7.25">
      <c r="A541" s="1"/>
      <c r="B541" s="151" t="s">
        <v>0</v>
      </c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51" t="s">
        <v>1</v>
      </c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51" t="s">
        <v>2</v>
      </c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51" t="s">
        <v>3</v>
      </c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5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31" t="s">
        <v>498</v>
      </c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31" t="s">
        <v>497</v>
      </c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rowBreaks count="8" manualBreakCount="8">
    <brk id="61" max="255" man="1"/>
    <brk id="123" max="255" man="1"/>
    <brk id="186" max="255" man="1"/>
    <brk id="246" max="255" man="1"/>
    <brk id="304" max="255" man="1"/>
    <brk id="367" max="255" man="1"/>
    <brk id="430" max="255" man="1"/>
    <brk id="49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="75" zoomScaleNormal="75" workbookViewId="0" topLeftCell="A1">
      <selection activeCell="H1" sqref="H1"/>
    </sheetView>
  </sheetViews>
  <sheetFormatPr defaultColWidth="9.00390625" defaultRowHeight="12.75"/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.75">
      <c r="A20" s="1"/>
      <c r="B20" s="1"/>
      <c r="C20" s="1"/>
      <c r="D20" s="136" t="s">
        <v>145</v>
      </c>
      <c r="E20" s="136" t="s">
        <v>471</v>
      </c>
      <c r="F20" s="136" t="s">
        <v>472</v>
      </c>
      <c r="G20" s="136" t="s">
        <v>473</v>
      </c>
      <c r="H20" s="136" t="s">
        <v>474</v>
      </c>
      <c r="I20" s="136" t="s">
        <v>475</v>
      </c>
      <c r="J20" s="136" t="s">
        <v>476</v>
      </c>
      <c r="K20" s="136" t="s">
        <v>477</v>
      </c>
      <c r="L20" s="136" t="s">
        <v>478</v>
      </c>
      <c r="M20" s="1"/>
      <c r="N20" s="1"/>
      <c r="O20" s="1"/>
      <c r="P20" s="1"/>
    </row>
    <row r="21" spans="1:16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1" thickBot="1">
      <c r="A22" s="1"/>
      <c r="B22" s="1"/>
      <c r="C22" s="1"/>
      <c r="D22" s="139">
        <v>0.125</v>
      </c>
      <c r="E22" s="140">
        <v>100</v>
      </c>
      <c r="F22" s="140">
        <v>92</v>
      </c>
      <c r="G22" s="140">
        <v>76</v>
      </c>
      <c r="H22" s="140">
        <v>66</v>
      </c>
      <c r="I22" s="140">
        <v>52</v>
      </c>
      <c r="J22" s="140">
        <v>47</v>
      </c>
      <c r="K22" s="140">
        <v>37</v>
      </c>
      <c r="L22" s="140">
        <v>29</v>
      </c>
      <c r="N22" s="1"/>
      <c r="O22" s="1"/>
      <c r="P22" s="1"/>
    </row>
    <row r="23" spans="1:16" ht="13.5" thickTop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" t="s">
        <v>142</v>
      </c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>
      <c r="A42" s="1"/>
      <c r="B42" s="1"/>
      <c r="C42" s="1"/>
      <c r="D42" s="136" t="s">
        <v>145</v>
      </c>
      <c r="E42" s="136" t="s">
        <v>471</v>
      </c>
      <c r="F42" s="136" t="s">
        <v>472</v>
      </c>
      <c r="G42" s="136" t="s">
        <v>473</v>
      </c>
      <c r="H42" s="136" t="s">
        <v>474</v>
      </c>
      <c r="I42" s="136" t="s">
        <v>475</v>
      </c>
      <c r="J42" s="136" t="s">
        <v>476</v>
      </c>
      <c r="K42" s="136" t="s">
        <v>477</v>
      </c>
      <c r="L42" s="136" t="s">
        <v>478</v>
      </c>
      <c r="M42" s="1"/>
      <c r="N42" s="1"/>
      <c r="O42" s="1"/>
      <c r="P42" s="1"/>
    </row>
    <row r="43" spans="1:16" ht="4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" thickBot="1">
      <c r="A44" s="1"/>
      <c r="B44" s="1"/>
      <c r="C44" s="1"/>
      <c r="D44" s="139">
        <v>0.125</v>
      </c>
      <c r="E44" s="140">
        <v>100</v>
      </c>
      <c r="F44" s="140">
        <v>96</v>
      </c>
      <c r="G44" s="140">
        <v>90</v>
      </c>
      <c r="H44" s="140">
        <v>75</v>
      </c>
      <c r="I44" s="140">
        <v>45</v>
      </c>
      <c r="J44" s="140">
        <v>38</v>
      </c>
      <c r="K44" s="140">
        <v>33</v>
      </c>
      <c r="L44" s="140">
        <v>29</v>
      </c>
      <c r="N44" s="1"/>
      <c r="O44" s="1"/>
      <c r="P44" s="1"/>
    </row>
    <row r="45" spans="1:16" ht="13.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8.75">
      <c r="A64" s="1"/>
      <c r="B64" s="1"/>
      <c r="C64" s="1"/>
      <c r="D64" s="136" t="s">
        <v>145</v>
      </c>
      <c r="E64" s="136" t="s">
        <v>471</v>
      </c>
      <c r="F64" s="136" t="s">
        <v>472</v>
      </c>
      <c r="G64" s="136" t="s">
        <v>473</v>
      </c>
      <c r="H64" s="136" t="s">
        <v>474</v>
      </c>
      <c r="I64" s="136" t="s">
        <v>475</v>
      </c>
      <c r="J64" s="136" t="s">
        <v>476</v>
      </c>
      <c r="K64" s="136" t="s">
        <v>477</v>
      </c>
      <c r="L64" s="136" t="s">
        <v>478</v>
      </c>
      <c r="M64" s="1"/>
      <c r="N64" s="1"/>
      <c r="O64" s="1"/>
      <c r="P64" s="1"/>
    </row>
    <row r="65" spans="1:16" ht="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" thickBot="1">
      <c r="A66" s="1"/>
      <c r="B66" s="1"/>
      <c r="C66" s="1"/>
      <c r="D66" s="139">
        <v>0.125</v>
      </c>
      <c r="E66" s="140">
        <v>100</v>
      </c>
      <c r="F66" s="140">
        <v>94</v>
      </c>
      <c r="G66" s="140">
        <v>90</v>
      </c>
      <c r="H66" s="140">
        <v>55</v>
      </c>
      <c r="I66" s="140">
        <v>38</v>
      </c>
      <c r="J66" s="140">
        <v>35</v>
      </c>
      <c r="K66" s="140">
        <v>31</v>
      </c>
      <c r="L66" s="140">
        <v>29</v>
      </c>
      <c r="N66" s="1"/>
      <c r="O66" s="1"/>
      <c r="P66" s="1"/>
    </row>
    <row r="67" spans="1:16" ht="13.5" thickTop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.75">
      <c r="A86" s="1"/>
      <c r="B86" s="1"/>
      <c r="C86" s="1"/>
      <c r="D86" s="136" t="s">
        <v>145</v>
      </c>
      <c r="E86" s="136" t="s">
        <v>471</v>
      </c>
      <c r="F86" s="136" t="s">
        <v>472</v>
      </c>
      <c r="G86" s="136" t="s">
        <v>473</v>
      </c>
      <c r="H86" s="136" t="s">
        <v>474</v>
      </c>
      <c r="I86" s="136" t="s">
        <v>475</v>
      </c>
      <c r="J86" s="136" t="s">
        <v>476</v>
      </c>
      <c r="K86" s="136" t="s">
        <v>477</v>
      </c>
      <c r="L86" s="136" t="s">
        <v>478</v>
      </c>
      <c r="N86" s="1"/>
      <c r="O86" s="1"/>
      <c r="P86" s="1"/>
    </row>
    <row r="87" spans="1:16" ht="3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1" thickBot="1">
      <c r="A88" s="1"/>
      <c r="B88" s="1"/>
      <c r="C88" s="1"/>
      <c r="D88" s="139">
        <v>0.125</v>
      </c>
      <c r="E88" s="140">
        <v>100</v>
      </c>
      <c r="F88" s="140">
        <v>98</v>
      </c>
      <c r="G88" s="140">
        <v>97</v>
      </c>
      <c r="H88" s="140">
        <v>71</v>
      </c>
      <c r="I88" s="140">
        <v>40</v>
      </c>
      <c r="J88" s="140">
        <v>35</v>
      </c>
      <c r="K88" s="140">
        <v>31</v>
      </c>
      <c r="L88" s="140">
        <v>29</v>
      </c>
      <c r="M88" s="1"/>
      <c r="N88" s="1"/>
      <c r="O88" s="1"/>
      <c r="P88" s="1"/>
    </row>
    <row r="89" spans="1:16" ht="13.5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O89" s="1"/>
      <c r="P89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2"/>
  <sheetViews>
    <sheetView workbookViewId="0" topLeftCell="A1">
      <selection activeCell="D33" sqref="D33"/>
    </sheetView>
  </sheetViews>
  <sheetFormatPr defaultColWidth="9.00390625" defaultRowHeight="12.75"/>
  <sheetData>
    <row r="1" spans="1:11" ht="15.75">
      <c r="A1" s="1"/>
      <c r="B1" s="21" t="s">
        <v>130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66" t="s">
        <v>284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64" t="s">
        <v>283</v>
      </c>
      <c r="C4" s="65"/>
      <c r="D4" s="65"/>
      <c r="E4" s="65"/>
      <c r="F4" s="65"/>
      <c r="G4" s="65"/>
      <c r="H4" s="65"/>
      <c r="I4" s="65"/>
      <c r="J4" s="149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64" t="s">
        <v>277</v>
      </c>
      <c r="C18" s="65"/>
      <c r="D18" s="65"/>
      <c r="E18" s="65"/>
      <c r="F18" s="65"/>
      <c r="G18" s="65"/>
      <c r="H18" s="65"/>
      <c r="I18" s="65"/>
      <c r="J18" s="149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29" t="s">
        <v>59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26" t="s">
        <v>122</v>
      </c>
      <c r="C22" s="26" t="s">
        <v>123</v>
      </c>
      <c r="D22" s="26" t="s">
        <v>124</v>
      </c>
      <c r="E22" s="26" t="s">
        <v>126</v>
      </c>
      <c r="F22" s="26" t="s">
        <v>125</v>
      </c>
      <c r="G22" s="26" t="s">
        <v>127</v>
      </c>
      <c r="H22" s="26" t="s">
        <v>128</v>
      </c>
      <c r="I22" s="26" t="s">
        <v>129</v>
      </c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2">
        <v>100</v>
      </c>
      <c r="C24" s="12">
        <v>92</v>
      </c>
      <c r="D24" s="12">
        <v>77</v>
      </c>
      <c r="E24" s="12">
        <v>66</v>
      </c>
      <c r="F24" s="12">
        <v>52</v>
      </c>
      <c r="G24" s="12">
        <v>47</v>
      </c>
      <c r="H24" s="12">
        <v>37</v>
      </c>
      <c r="I24" s="12">
        <v>28</v>
      </c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 t="s">
        <v>176</v>
      </c>
      <c r="C26" s="2"/>
      <c r="D26" s="2"/>
      <c r="E26" s="2"/>
      <c r="F26" s="2"/>
      <c r="G26" s="2"/>
      <c r="H26" s="1"/>
      <c r="I26" s="1"/>
      <c r="J26" s="1"/>
      <c r="K26" s="1"/>
    </row>
    <row r="27" spans="1:11" ht="12.75">
      <c r="A27" s="1"/>
      <c r="B27" s="1"/>
      <c r="C27" s="2"/>
      <c r="D27" s="2"/>
      <c r="E27" s="2"/>
      <c r="F27" s="2"/>
      <c r="G27" s="2"/>
      <c r="H27" s="1"/>
      <c r="I27" s="1"/>
      <c r="J27" s="1"/>
      <c r="K27" s="1"/>
    </row>
    <row r="28" spans="1:11" ht="18.75">
      <c r="A28" s="1"/>
      <c r="B28" s="22" t="s">
        <v>153</v>
      </c>
      <c r="C28" s="5" t="s">
        <v>134</v>
      </c>
      <c r="D28" s="2"/>
      <c r="E28" s="2"/>
      <c r="F28" s="2"/>
      <c r="G28" s="2"/>
      <c r="H28" s="36">
        <f>B24</f>
        <v>100</v>
      </c>
      <c r="I28" s="30" t="s">
        <v>185</v>
      </c>
      <c r="J28" s="1"/>
      <c r="K28" s="1"/>
    </row>
    <row r="29" spans="1:11" ht="12.75">
      <c r="A29" s="1"/>
      <c r="B29" s="23"/>
      <c r="C29" s="2"/>
      <c r="D29" s="2"/>
      <c r="E29" s="2"/>
      <c r="F29" s="2"/>
      <c r="G29" s="2"/>
      <c r="H29" s="37"/>
      <c r="I29" s="8"/>
      <c r="J29" s="1"/>
      <c r="K29" s="1"/>
    </row>
    <row r="30" spans="1:11" ht="18.75">
      <c r="A30" s="1"/>
      <c r="B30" s="22" t="s">
        <v>154</v>
      </c>
      <c r="C30" s="3" t="s">
        <v>146</v>
      </c>
      <c r="D30" s="1"/>
      <c r="E30" s="1"/>
      <c r="F30" s="1"/>
      <c r="G30" s="1"/>
      <c r="H30" s="36">
        <f>C24</f>
        <v>92</v>
      </c>
      <c r="I30" s="30" t="s">
        <v>185</v>
      </c>
      <c r="J30" s="1"/>
      <c r="K30" s="1"/>
    </row>
    <row r="31" spans="1:11" ht="15.75">
      <c r="A31" s="1"/>
      <c r="B31" s="22"/>
      <c r="C31" s="3"/>
      <c r="D31" s="1"/>
      <c r="E31" s="1"/>
      <c r="F31" s="1"/>
      <c r="G31" s="1"/>
      <c r="H31" s="36"/>
      <c r="I31" s="30"/>
      <c r="J31" s="4" t="s">
        <v>142</v>
      </c>
      <c r="K31" s="4" t="s">
        <v>142</v>
      </c>
    </row>
    <row r="32" spans="1:11" ht="18.75">
      <c r="A32" s="1"/>
      <c r="B32" s="22" t="s">
        <v>155</v>
      </c>
      <c r="C32" s="3" t="s">
        <v>132</v>
      </c>
      <c r="D32" s="2"/>
      <c r="E32" s="2"/>
      <c r="F32" s="2"/>
      <c r="G32" s="2"/>
      <c r="H32" s="36">
        <f>D24</f>
        <v>77</v>
      </c>
      <c r="I32" s="30" t="s">
        <v>185</v>
      </c>
      <c r="J32" s="4"/>
      <c r="K32" s="4"/>
    </row>
    <row r="33" spans="1:11" ht="15.75">
      <c r="A33" s="1"/>
      <c r="B33" s="22"/>
      <c r="C33" s="3"/>
      <c r="D33" s="1"/>
      <c r="E33" s="1"/>
      <c r="F33" s="1"/>
      <c r="G33" s="1"/>
      <c r="H33" s="36"/>
      <c r="I33" s="30"/>
      <c r="J33" s="4"/>
      <c r="K33" s="4"/>
    </row>
    <row r="34" spans="1:11" ht="18.75">
      <c r="A34" s="1"/>
      <c r="B34" s="22" t="s">
        <v>156</v>
      </c>
      <c r="C34" s="3" t="s">
        <v>135</v>
      </c>
      <c r="D34" s="2"/>
      <c r="E34" s="2"/>
      <c r="F34" s="2"/>
      <c r="G34" s="2"/>
      <c r="H34" s="36">
        <f>E24</f>
        <v>66</v>
      </c>
      <c r="I34" s="30" t="s">
        <v>185</v>
      </c>
      <c r="J34" s="1"/>
      <c r="K34" s="1"/>
    </row>
    <row r="35" spans="1:11" ht="12.75">
      <c r="A35" s="1"/>
      <c r="B35" s="23"/>
      <c r="C35" s="5"/>
      <c r="D35" s="2"/>
      <c r="E35" s="2"/>
      <c r="F35" s="2"/>
      <c r="G35" s="2"/>
      <c r="H35" s="37"/>
      <c r="I35" s="31"/>
      <c r="J35" s="1"/>
      <c r="K35" s="1"/>
    </row>
    <row r="36" spans="1:11" ht="18.75">
      <c r="A36" s="1"/>
      <c r="B36" s="22" t="s">
        <v>157</v>
      </c>
      <c r="C36" s="3" t="s">
        <v>133</v>
      </c>
      <c r="D36" s="2"/>
      <c r="E36" s="2"/>
      <c r="F36" s="2"/>
      <c r="G36" s="2"/>
      <c r="H36" s="36">
        <f>F24</f>
        <v>52</v>
      </c>
      <c r="I36" s="30" t="s">
        <v>185</v>
      </c>
      <c r="J36" s="1"/>
      <c r="K36" s="1"/>
    </row>
    <row r="37" spans="1:11" ht="12.75">
      <c r="A37" s="1"/>
      <c r="B37" s="23"/>
      <c r="C37" s="5"/>
      <c r="D37" s="2"/>
      <c r="E37" s="2"/>
      <c r="F37" s="2"/>
      <c r="G37" s="2"/>
      <c r="H37" s="37"/>
      <c r="I37" s="31"/>
      <c r="J37" s="1"/>
      <c r="K37" s="1"/>
    </row>
    <row r="38" spans="1:11" ht="18.75">
      <c r="A38" s="1"/>
      <c r="B38" s="22" t="s">
        <v>158</v>
      </c>
      <c r="C38" s="3" t="s">
        <v>147</v>
      </c>
      <c r="D38" s="2"/>
      <c r="E38" s="2"/>
      <c r="F38" s="2"/>
      <c r="G38" s="2"/>
      <c r="H38" s="36">
        <f>G24</f>
        <v>47</v>
      </c>
      <c r="I38" s="30" t="s">
        <v>185</v>
      </c>
      <c r="J38" s="1"/>
      <c r="K38" s="1"/>
    </row>
    <row r="39" spans="1:11" ht="12.75">
      <c r="A39" s="1"/>
      <c r="B39" s="23"/>
      <c r="C39" s="2"/>
      <c r="D39" s="2"/>
      <c r="E39" s="2"/>
      <c r="F39" s="2"/>
      <c r="G39" s="2"/>
      <c r="H39" s="37"/>
      <c r="I39" s="31"/>
      <c r="J39" s="1"/>
      <c r="K39" s="1"/>
    </row>
    <row r="40" spans="1:11" ht="18.75">
      <c r="A40" s="1"/>
      <c r="B40" s="22" t="s">
        <v>159</v>
      </c>
      <c r="C40" s="3" t="s">
        <v>148</v>
      </c>
      <c r="D40" s="1"/>
      <c r="E40" s="1"/>
      <c r="F40" s="1"/>
      <c r="G40" s="1"/>
      <c r="H40" s="38">
        <f>H24</f>
        <v>37</v>
      </c>
      <c r="I40" s="30" t="s">
        <v>185</v>
      </c>
      <c r="J40" s="1"/>
      <c r="K40" s="1"/>
    </row>
    <row r="41" spans="1:11" ht="12.75">
      <c r="A41" s="1"/>
      <c r="B41" s="23"/>
      <c r="C41" s="2"/>
      <c r="D41" s="2"/>
      <c r="E41" s="2"/>
      <c r="F41" s="2"/>
      <c r="G41" s="2"/>
      <c r="H41" s="37"/>
      <c r="I41" s="31"/>
      <c r="J41" s="1"/>
      <c r="K41" s="1"/>
    </row>
    <row r="42" spans="1:11" ht="18.75">
      <c r="A42" s="1"/>
      <c r="B42" s="22" t="s">
        <v>160</v>
      </c>
      <c r="C42" s="3" t="s">
        <v>131</v>
      </c>
      <c r="D42" s="1"/>
      <c r="E42" s="1"/>
      <c r="F42" s="1"/>
      <c r="G42" s="1"/>
      <c r="H42" s="36">
        <f>I24</f>
        <v>28</v>
      </c>
      <c r="I42" s="30" t="s">
        <v>185</v>
      </c>
      <c r="J42" s="1"/>
      <c r="K42" s="1"/>
    </row>
    <row r="43" spans="1:11" ht="12.75">
      <c r="A43" s="1"/>
      <c r="B43" s="23"/>
      <c r="C43" s="2"/>
      <c r="D43" s="2"/>
      <c r="E43" s="2"/>
      <c r="F43" s="2"/>
      <c r="G43" s="2"/>
      <c r="H43" s="37"/>
      <c r="I43" s="31"/>
      <c r="J43" s="1"/>
      <c r="K43" s="1"/>
    </row>
    <row r="44" spans="1:11" ht="18.75">
      <c r="A44" s="1"/>
      <c r="B44" s="24" t="s">
        <v>161</v>
      </c>
      <c r="C44" s="3" t="s">
        <v>557</v>
      </c>
      <c r="D44" s="1"/>
      <c r="E44" s="1"/>
      <c r="F44" s="1"/>
      <c r="G44" s="1"/>
      <c r="H44" s="36">
        <v>8.7</v>
      </c>
      <c r="I44" s="31" t="s">
        <v>559</v>
      </c>
      <c r="J44" s="1"/>
      <c r="K44" s="1"/>
    </row>
    <row r="45" spans="1:11" ht="12.75">
      <c r="A45" s="1"/>
      <c r="B45" s="23"/>
      <c r="C45" s="6" t="s">
        <v>558</v>
      </c>
      <c r="D45" s="2"/>
      <c r="E45" s="2"/>
      <c r="F45" s="2"/>
      <c r="G45" s="2"/>
      <c r="H45" s="37"/>
      <c r="I45" s="31"/>
      <c r="J45" s="1"/>
      <c r="K45" s="1"/>
    </row>
    <row r="46" spans="1:11" ht="12.75">
      <c r="A46" s="1"/>
      <c r="B46" s="23"/>
      <c r="C46" s="2"/>
      <c r="D46" s="2"/>
      <c r="E46" s="2"/>
      <c r="F46" s="2"/>
      <c r="G46" s="2"/>
      <c r="H46" s="37"/>
      <c r="I46" s="31"/>
      <c r="J46" s="1"/>
      <c r="K46" s="1"/>
    </row>
    <row r="47" spans="1:11" ht="18.75">
      <c r="A47" s="1"/>
      <c r="B47" s="24" t="s">
        <v>162</v>
      </c>
      <c r="C47" s="3" t="s">
        <v>562</v>
      </c>
      <c r="D47" s="1"/>
      <c r="E47" s="1"/>
      <c r="F47" s="1"/>
      <c r="G47" s="1"/>
      <c r="H47" s="36">
        <v>38</v>
      </c>
      <c r="I47" s="31" t="s">
        <v>560</v>
      </c>
      <c r="J47" s="1"/>
      <c r="K47" s="1"/>
    </row>
    <row r="48" spans="1:11" ht="12.75">
      <c r="A48" s="1"/>
      <c r="B48" s="23"/>
      <c r="C48" s="1"/>
      <c r="D48" s="1"/>
      <c r="E48" s="1"/>
      <c r="F48" s="1"/>
      <c r="G48" s="1"/>
      <c r="H48" s="36"/>
      <c r="I48" s="31"/>
      <c r="J48" s="1"/>
      <c r="K48" s="1"/>
    </row>
    <row r="49" spans="1:11" ht="18.75">
      <c r="A49" s="1"/>
      <c r="B49" s="24" t="s">
        <v>163</v>
      </c>
      <c r="C49" s="3" t="s">
        <v>563</v>
      </c>
      <c r="D49" s="1"/>
      <c r="E49" s="1"/>
      <c r="F49" s="1"/>
      <c r="G49" s="1"/>
      <c r="H49" s="39">
        <v>0.0008</v>
      </c>
      <c r="I49" s="31" t="s">
        <v>138</v>
      </c>
      <c r="J49" s="1"/>
      <c r="K49" s="1"/>
    </row>
    <row r="50" spans="1:11" ht="12.75">
      <c r="A50" s="1"/>
      <c r="B50" s="23"/>
      <c r="C50" s="2"/>
      <c r="D50" s="2"/>
      <c r="E50" s="2"/>
      <c r="F50" s="2"/>
      <c r="G50" s="2"/>
      <c r="H50" s="37"/>
      <c r="I50" s="31"/>
      <c r="J50" s="1"/>
      <c r="K50" s="1"/>
    </row>
    <row r="51" spans="1:11" ht="18.75">
      <c r="A51" s="1"/>
      <c r="B51" s="24" t="s">
        <v>164</v>
      </c>
      <c r="C51" s="3" t="s">
        <v>152</v>
      </c>
      <c r="D51" s="1"/>
      <c r="E51" s="1"/>
      <c r="F51" s="1"/>
      <c r="G51" s="1"/>
      <c r="H51" s="153" t="s">
        <v>137</v>
      </c>
      <c r="I51" s="31" t="s">
        <v>560</v>
      </c>
      <c r="J51" s="1"/>
      <c r="K51" s="1"/>
    </row>
    <row r="52" spans="1:11" ht="12.75">
      <c r="A52" s="1"/>
      <c r="B52" s="23"/>
      <c r="C52" s="2"/>
      <c r="D52" s="2"/>
      <c r="E52" s="2"/>
      <c r="F52" s="2"/>
      <c r="G52" s="2"/>
      <c r="H52" s="37"/>
      <c r="I52" s="31"/>
      <c r="J52" s="1"/>
      <c r="K52" s="1"/>
    </row>
    <row r="53" spans="1:11" ht="18.75">
      <c r="A53" s="1"/>
      <c r="B53" s="24" t="s">
        <v>165</v>
      </c>
      <c r="C53" s="3" t="s">
        <v>144</v>
      </c>
      <c r="D53" s="1"/>
      <c r="E53" s="1"/>
      <c r="F53" s="1"/>
      <c r="G53" s="1"/>
      <c r="H53" s="153" t="s">
        <v>137</v>
      </c>
      <c r="I53" s="31" t="s">
        <v>138</v>
      </c>
      <c r="J53" s="1"/>
      <c r="K53" s="1"/>
    </row>
    <row r="54" spans="1:11" ht="12.75">
      <c r="A54" s="1"/>
      <c r="B54" s="1"/>
      <c r="C54" s="2"/>
      <c r="D54" s="2"/>
      <c r="E54" s="2"/>
      <c r="F54" s="2"/>
      <c r="G54" s="2"/>
      <c r="H54" s="1"/>
      <c r="I54" s="1"/>
      <c r="J54" s="1"/>
      <c r="K54" s="1"/>
    </row>
    <row r="55" spans="1:11" ht="12.75">
      <c r="A55" s="1"/>
      <c r="B55" s="1" t="s">
        <v>142</v>
      </c>
      <c r="C55" s="2"/>
      <c r="D55" s="2"/>
      <c r="E55" s="2"/>
      <c r="F55" s="2"/>
      <c r="G55" s="2"/>
      <c r="H55" s="1"/>
      <c r="I55" s="1"/>
      <c r="J55" s="1"/>
      <c r="K55" s="1"/>
    </row>
    <row r="56" spans="1:11" ht="12.75">
      <c r="A56" s="1"/>
      <c r="B56" s="1"/>
      <c r="C56" s="2"/>
      <c r="D56" s="2"/>
      <c r="E56" s="2"/>
      <c r="F56" s="2"/>
      <c r="G56" s="2"/>
      <c r="H56" s="1"/>
      <c r="I56" s="1"/>
      <c r="J56" s="1"/>
      <c r="K56" s="1"/>
    </row>
    <row r="57" spans="1:11" ht="12.75">
      <c r="A57" s="1"/>
      <c r="B57" s="1"/>
      <c r="C57" s="2"/>
      <c r="D57" s="2"/>
      <c r="E57" s="2"/>
      <c r="F57" s="2"/>
      <c r="G57" s="2"/>
      <c r="H57" s="1"/>
      <c r="I57" s="1"/>
      <c r="J57" s="1"/>
      <c r="K57" s="1"/>
    </row>
    <row r="58" spans="1:11" ht="12.75">
      <c r="A58" s="1"/>
      <c r="B58" s="1"/>
      <c r="C58" s="2"/>
      <c r="D58" s="2"/>
      <c r="E58" s="2"/>
      <c r="F58" s="2"/>
      <c r="G58" s="2"/>
      <c r="H58" s="1"/>
      <c r="I58" s="1"/>
      <c r="J58" s="1"/>
      <c r="K58" s="1"/>
    </row>
    <row r="59" spans="1:11" ht="12.75">
      <c r="A59" s="1"/>
      <c r="B59" s="1"/>
      <c r="C59" s="2"/>
      <c r="D59" s="2"/>
      <c r="E59" s="2"/>
      <c r="F59" s="2"/>
      <c r="G59" s="2"/>
      <c r="H59" s="1"/>
      <c r="I59" s="1"/>
      <c r="J59" s="1"/>
      <c r="K59" s="1"/>
    </row>
    <row r="60" spans="1:11" ht="12.75">
      <c r="A60" s="1"/>
      <c r="B60" s="1"/>
      <c r="C60" s="2"/>
      <c r="D60" s="2"/>
      <c r="E60" s="2"/>
      <c r="F60" s="2"/>
      <c r="G60" s="2"/>
      <c r="H60" s="1"/>
      <c r="I60" s="1"/>
      <c r="J60" s="1"/>
      <c r="K60" s="1"/>
    </row>
    <row r="61" spans="1:11" ht="15">
      <c r="A61" s="1"/>
      <c r="B61" s="64" t="s">
        <v>278</v>
      </c>
      <c r="C61" s="61"/>
      <c r="D61" s="61"/>
      <c r="E61" s="61"/>
      <c r="F61" s="61"/>
      <c r="G61" s="61"/>
      <c r="H61" s="65"/>
      <c r="I61" s="65"/>
      <c r="J61" s="149"/>
      <c r="K61" s="1"/>
    </row>
    <row r="62" spans="1:11" ht="12.75">
      <c r="A62" s="1"/>
      <c r="B62" s="1"/>
      <c r="C62" s="2"/>
      <c r="D62" s="2"/>
      <c r="E62" s="2"/>
      <c r="F62" s="2"/>
      <c r="G62" s="2"/>
      <c r="H62" s="1"/>
      <c r="I62" s="1"/>
      <c r="J62" s="1"/>
      <c r="K62" s="1"/>
    </row>
    <row r="63" spans="1:11" ht="12.75">
      <c r="A63" s="1"/>
      <c r="B63" s="1"/>
      <c r="C63" s="2"/>
      <c r="D63" s="2"/>
      <c r="E63" s="2"/>
      <c r="F63" s="2"/>
      <c r="G63" s="2"/>
      <c r="H63" s="1"/>
      <c r="I63" s="1"/>
      <c r="J63" s="1"/>
      <c r="K63" s="1"/>
    </row>
    <row r="64" spans="1:11" ht="12.75">
      <c r="A64" s="1"/>
      <c r="B64" s="1" t="s">
        <v>177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 t="s">
        <v>60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">
        <v>178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1">
      <c r="A69" s="1"/>
      <c r="B69" s="25" t="s">
        <v>212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 t="s">
        <v>149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1">
      <c r="A75" s="1"/>
      <c r="B75" s="49" t="s">
        <v>205</v>
      </c>
      <c r="C75" s="3" t="s">
        <v>173</v>
      </c>
      <c r="D75" s="1"/>
      <c r="E75" s="1"/>
      <c r="F75" s="1"/>
      <c r="G75" s="1"/>
      <c r="H75" s="51">
        <f>(H77-H79)/((1/H81)+(H91/H89)+(1/H83))</f>
        <v>116.88660569001844</v>
      </c>
      <c r="I75" s="31" t="s">
        <v>561</v>
      </c>
      <c r="J75" s="1"/>
      <c r="K75" s="1"/>
    </row>
    <row r="76" spans="1:11" ht="12.75">
      <c r="A76" s="1"/>
      <c r="B76" s="23"/>
      <c r="C76" s="1"/>
      <c r="D76" s="1"/>
      <c r="E76" s="1"/>
      <c r="F76" s="1"/>
      <c r="G76" s="1"/>
      <c r="H76" s="18"/>
      <c r="I76" s="8"/>
      <c r="J76" s="1"/>
      <c r="K76" s="1"/>
    </row>
    <row r="77" spans="1:11" ht="18.75">
      <c r="A77" s="1"/>
      <c r="B77" s="22" t="s">
        <v>157</v>
      </c>
      <c r="C77" s="3" t="s">
        <v>133</v>
      </c>
      <c r="D77" s="1"/>
      <c r="E77" s="1"/>
      <c r="F77" s="1"/>
      <c r="G77" s="1"/>
      <c r="H77" s="18">
        <f>H36</f>
        <v>52</v>
      </c>
      <c r="I77" s="30" t="s">
        <v>185</v>
      </c>
      <c r="J77" s="1"/>
      <c r="K77" s="1"/>
    </row>
    <row r="78" spans="1:11" ht="12.75">
      <c r="A78" s="1"/>
      <c r="B78" s="23"/>
      <c r="C78" s="1"/>
      <c r="D78" s="1"/>
      <c r="E78" s="1"/>
      <c r="F78" s="1"/>
      <c r="G78" s="1"/>
      <c r="H78" s="18"/>
      <c r="I78" s="31"/>
      <c r="J78" s="1"/>
      <c r="K78" s="1"/>
    </row>
    <row r="79" spans="1:11" ht="18.75">
      <c r="A79" s="1"/>
      <c r="B79" s="22" t="s">
        <v>160</v>
      </c>
      <c r="C79" s="3" t="s">
        <v>131</v>
      </c>
      <c r="D79" s="1"/>
      <c r="E79" s="1"/>
      <c r="F79" s="1"/>
      <c r="G79" s="1"/>
      <c r="H79" s="19">
        <f>H42</f>
        <v>28</v>
      </c>
      <c r="I79" s="30" t="s">
        <v>185</v>
      </c>
      <c r="J79" s="1"/>
      <c r="K79" s="1"/>
    </row>
    <row r="80" spans="1:11" ht="12.75">
      <c r="A80" s="1"/>
      <c r="B80" s="23"/>
      <c r="C80" s="1"/>
      <c r="D80" s="1"/>
      <c r="E80" s="1"/>
      <c r="F80" s="1"/>
      <c r="G80" s="1"/>
      <c r="H80" s="18"/>
      <c r="I80" s="8"/>
      <c r="J80" s="1"/>
      <c r="K80" s="1"/>
    </row>
    <row r="81" spans="1:11" ht="18.75">
      <c r="A81" s="1"/>
      <c r="B81" s="24" t="s">
        <v>161</v>
      </c>
      <c r="C81" s="3" t="s">
        <v>557</v>
      </c>
      <c r="D81" s="1"/>
      <c r="E81" s="1"/>
      <c r="F81" s="1"/>
      <c r="G81" s="1"/>
      <c r="H81" s="18">
        <f>H44</f>
        <v>8.7</v>
      </c>
      <c r="I81" s="31" t="s">
        <v>559</v>
      </c>
      <c r="J81" s="1"/>
      <c r="K81" s="1"/>
    </row>
    <row r="82" spans="1:11" ht="12.75">
      <c r="A82" s="1"/>
      <c r="B82" s="23"/>
      <c r="C82" s="1"/>
      <c r="D82" s="1"/>
      <c r="E82" s="1"/>
      <c r="F82" s="1"/>
      <c r="G82" s="1"/>
      <c r="H82" s="18"/>
      <c r="I82" s="8"/>
      <c r="J82" s="1"/>
      <c r="K82" s="1"/>
    </row>
    <row r="83" spans="1:11" ht="18.75">
      <c r="A83" s="1"/>
      <c r="B83" s="47" t="s">
        <v>202</v>
      </c>
      <c r="C83" s="3" t="s">
        <v>208</v>
      </c>
      <c r="D83" s="1"/>
      <c r="E83" s="1"/>
      <c r="F83" s="1"/>
      <c r="G83" s="1"/>
      <c r="H83" s="15">
        <f>(8.4+(0.06*(H87-H79)))*1.16</f>
        <v>11.0664</v>
      </c>
      <c r="I83" s="31" t="s">
        <v>559</v>
      </c>
      <c r="J83" s="1"/>
      <c r="K83" s="1"/>
    </row>
    <row r="84" spans="1:11" ht="12.75">
      <c r="A84" s="1"/>
      <c r="B84" s="23"/>
      <c r="C84" s="8" t="s">
        <v>140</v>
      </c>
      <c r="D84" s="1"/>
      <c r="E84" s="1"/>
      <c r="F84" s="1"/>
      <c r="G84" s="1"/>
      <c r="H84" s="18"/>
      <c r="I84" s="31"/>
      <c r="J84" s="1"/>
      <c r="K84" s="1"/>
    </row>
    <row r="85" spans="1:11" ht="14.25">
      <c r="A85" s="1"/>
      <c r="B85" s="23"/>
      <c r="C85" s="50" t="s">
        <v>564</v>
      </c>
      <c r="D85" s="1"/>
      <c r="E85" s="1"/>
      <c r="F85" s="1"/>
      <c r="G85" s="1"/>
      <c r="H85" s="18"/>
      <c r="I85" s="31"/>
      <c r="J85" s="1"/>
      <c r="K85" s="1"/>
    </row>
    <row r="86" spans="1:11" ht="12.75">
      <c r="A86" s="1"/>
      <c r="B86" s="23"/>
      <c r="C86" s="6" t="s">
        <v>136</v>
      </c>
      <c r="D86" s="1"/>
      <c r="E86" s="1"/>
      <c r="F86" s="1"/>
      <c r="G86" s="1"/>
      <c r="H86" s="18"/>
      <c r="I86" s="31"/>
      <c r="J86" s="1"/>
      <c r="K86" s="1"/>
    </row>
    <row r="87" spans="1:11" ht="18.75">
      <c r="A87" s="1"/>
      <c r="B87" s="22" t="s">
        <v>158</v>
      </c>
      <c r="C87" s="3" t="s">
        <v>147</v>
      </c>
      <c r="D87" s="1"/>
      <c r="E87" s="1"/>
      <c r="F87" s="1"/>
      <c r="G87" s="1"/>
      <c r="H87" s="18">
        <f>H38</f>
        <v>47</v>
      </c>
      <c r="I87" s="30" t="s">
        <v>185</v>
      </c>
      <c r="J87" s="4" t="s">
        <v>142</v>
      </c>
      <c r="K87" s="1"/>
    </row>
    <row r="88" spans="1:11" ht="12.75">
      <c r="A88" s="1"/>
      <c r="B88" s="23"/>
      <c r="C88" s="1"/>
      <c r="D88" s="1"/>
      <c r="E88" s="1"/>
      <c r="F88" s="1"/>
      <c r="G88" s="1"/>
      <c r="H88" s="18"/>
      <c r="I88" s="31"/>
      <c r="J88" s="4"/>
      <c r="K88" s="1"/>
    </row>
    <row r="89" spans="1:11" ht="18.75">
      <c r="A89" s="1"/>
      <c r="B89" s="24" t="s">
        <v>171</v>
      </c>
      <c r="C89" s="3" t="s">
        <v>562</v>
      </c>
      <c r="D89" s="1"/>
      <c r="E89" s="1"/>
      <c r="F89" s="1"/>
      <c r="G89" s="1"/>
      <c r="H89" s="18">
        <f>H47</f>
        <v>38</v>
      </c>
      <c r="I89" s="31" t="s">
        <v>560</v>
      </c>
      <c r="J89" s="4"/>
      <c r="K89" s="1"/>
    </row>
    <row r="90" spans="1:11" ht="12.75">
      <c r="A90" s="1"/>
      <c r="B90" s="23"/>
      <c r="C90" s="1"/>
      <c r="D90" s="1"/>
      <c r="E90" s="1"/>
      <c r="F90" s="1"/>
      <c r="G90" s="1"/>
      <c r="H90" s="18"/>
      <c r="I90" s="8"/>
      <c r="J90" s="1"/>
      <c r="K90" s="1"/>
    </row>
    <row r="91" spans="1:11" ht="18.75">
      <c r="A91" s="1"/>
      <c r="B91" s="24" t="s">
        <v>170</v>
      </c>
      <c r="C91" s="3" t="s">
        <v>141</v>
      </c>
      <c r="D91" s="1"/>
      <c r="E91" s="1"/>
      <c r="F91" s="1"/>
      <c r="G91" s="1"/>
      <c r="H91" s="20">
        <f>H49</f>
        <v>0.0008</v>
      </c>
      <c r="I91" s="31" t="s">
        <v>138</v>
      </c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179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181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 t="s">
        <v>180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 t="s">
        <v>182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 t="s">
        <v>184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 t="s">
        <v>183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1">
      <c r="A103" s="1"/>
      <c r="B103" s="27" t="s">
        <v>168</v>
      </c>
      <c r="C103" s="1"/>
      <c r="D103" s="1"/>
      <c r="E103" s="1"/>
      <c r="F103" s="1"/>
      <c r="G103" s="1"/>
      <c r="H103" s="9">
        <f>H75</f>
        <v>116.88660569001844</v>
      </c>
      <c r="I103" s="31" t="s">
        <v>561</v>
      </c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 t="s">
        <v>175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 t="s">
        <v>142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21">
      <c r="A121" s="1"/>
      <c r="B121" s="25" t="s">
        <v>213</v>
      </c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 t="s">
        <v>143</v>
      </c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21">
      <c r="A127" s="1"/>
      <c r="B127" s="49" t="s">
        <v>214</v>
      </c>
      <c r="C127" s="3" t="s">
        <v>172</v>
      </c>
      <c r="D127" s="1"/>
      <c r="E127" s="1"/>
      <c r="F127" s="1"/>
      <c r="G127" s="1"/>
      <c r="H127" s="53">
        <f>(H129-H131)/((1/H133)+(H143/H141)+(1/H135))</f>
        <v>120.0416274836821</v>
      </c>
      <c r="I127" s="31" t="s">
        <v>561</v>
      </c>
      <c r="J127" s="1"/>
      <c r="K127" s="1"/>
    </row>
    <row r="128" spans="1:11" ht="12.75">
      <c r="A128" s="1"/>
      <c r="B128" s="23"/>
      <c r="C128" s="1"/>
      <c r="D128" s="1"/>
      <c r="E128" s="1"/>
      <c r="F128" s="1"/>
      <c r="G128" s="1"/>
      <c r="H128" s="7"/>
      <c r="I128" s="31"/>
      <c r="J128" s="1"/>
      <c r="K128" s="1"/>
    </row>
    <row r="129" spans="1:11" ht="18.75">
      <c r="A129" s="1"/>
      <c r="B129" s="22" t="s">
        <v>174</v>
      </c>
      <c r="C129" s="3" t="s">
        <v>132</v>
      </c>
      <c r="D129" s="1"/>
      <c r="E129" s="1"/>
      <c r="F129" s="1"/>
      <c r="G129" s="1"/>
      <c r="H129" s="18">
        <f>H32</f>
        <v>77</v>
      </c>
      <c r="I129" s="30" t="s">
        <v>185</v>
      </c>
      <c r="J129" s="1"/>
      <c r="K129" s="1"/>
    </row>
    <row r="130" spans="1:11" ht="12.75">
      <c r="A130" s="1"/>
      <c r="B130" s="23"/>
      <c r="C130" s="1"/>
      <c r="D130" s="1"/>
      <c r="E130" s="1"/>
      <c r="F130" s="1"/>
      <c r="G130" s="1"/>
      <c r="H130" s="18"/>
      <c r="I130" s="31"/>
      <c r="J130" s="1"/>
      <c r="K130" s="1"/>
    </row>
    <row r="131" spans="1:11" ht="18.75">
      <c r="A131" s="1"/>
      <c r="B131" s="22" t="s">
        <v>157</v>
      </c>
      <c r="C131" s="3" t="s">
        <v>133</v>
      </c>
      <c r="D131" s="1"/>
      <c r="E131" s="1"/>
      <c r="F131" s="1"/>
      <c r="G131" s="1"/>
      <c r="H131" s="18">
        <f>H36</f>
        <v>52</v>
      </c>
      <c r="I131" s="30" t="s">
        <v>185</v>
      </c>
      <c r="J131" s="1"/>
      <c r="K131" s="1"/>
    </row>
    <row r="132" spans="1:11" ht="12.75">
      <c r="A132" s="1"/>
      <c r="B132" s="23"/>
      <c r="C132" s="1"/>
      <c r="D132" s="1"/>
      <c r="E132" s="1"/>
      <c r="F132" s="1"/>
      <c r="G132" s="1"/>
      <c r="H132" s="18"/>
      <c r="I132" s="31"/>
      <c r="J132" s="1"/>
      <c r="K132" s="1"/>
    </row>
    <row r="133" spans="1:11" ht="18.75">
      <c r="A133" s="1"/>
      <c r="B133" s="24" t="s">
        <v>161</v>
      </c>
      <c r="C133" s="3" t="s">
        <v>557</v>
      </c>
      <c r="D133" s="1"/>
      <c r="E133" s="1"/>
      <c r="F133" s="1"/>
      <c r="G133" s="1"/>
      <c r="H133" s="18">
        <f>H44</f>
        <v>8.7</v>
      </c>
      <c r="I133" s="31" t="s">
        <v>559</v>
      </c>
      <c r="J133" s="1"/>
      <c r="K133" s="1"/>
    </row>
    <row r="134" spans="1:11" ht="12.75">
      <c r="A134" s="1"/>
      <c r="B134" s="23"/>
      <c r="C134" s="1"/>
      <c r="D134" s="1"/>
      <c r="E134" s="1"/>
      <c r="F134" s="1"/>
      <c r="G134" s="1"/>
      <c r="H134" s="7"/>
      <c r="I134" s="31"/>
      <c r="J134" s="1"/>
      <c r="K134" s="1"/>
    </row>
    <row r="135" spans="1:11" ht="18.75">
      <c r="A135" s="1"/>
      <c r="B135" s="47" t="s">
        <v>202</v>
      </c>
      <c r="C135" s="3" t="s">
        <v>151</v>
      </c>
      <c r="D135" s="1"/>
      <c r="E135" s="1"/>
      <c r="F135" s="1"/>
      <c r="G135" s="1"/>
      <c r="H135" s="15">
        <f>(8.4+(0.06*(H139-H131)))*1.16</f>
        <v>10.718399999999999</v>
      </c>
      <c r="I135" s="31" t="s">
        <v>559</v>
      </c>
      <c r="J135" s="1"/>
      <c r="K135" s="1"/>
    </row>
    <row r="136" spans="1:11" ht="15.75">
      <c r="A136" s="1"/>
      <c r="B136" s="24"/>
      <c r="C136" s="8" t="s">
        <v>140</v>
      </c>
      <c r="D136" s="1"/>
      <c r="E136" s="1"/>
      <c r="F136" s="1"/>
      <c r="G136" s="1"/>
      <c r="H136" s="10"/>
      <c r="I136" s="31"/>
      <c r="J136" s="1"/>
      <c r="K136" s="1"/>
    </row>
    <row r="137" spans="1:11" ht="15.75">
      <c r="A137" s="1"/>
      <c r="B137" s="24"/>
      <c r="C137" s="50" t="s">
        <v>564</v>
      </c>
      <c r="D137" s="1"/>
      <c r="E137" s="1"/>
      <c r="F137" s="1"/>
      <c r="G137" s="1"/>
      <c r="H137" s="10"/>
      <c r="I137" s="31"/>
      <c r="J137" s="1"/>
      <c r="K137" s="1"/>
    </row>
    <row r="138" spans="1:11" ht="12.75">
      <c r="A138" s="1"/>
      <c r="B138" s="23"/>
      <c r="C138" s="6" t="s">
        <v>136</v>
      </c>
      <c r="D138" s="1"/>
      <c r="E138" s="1"/>
      <c r="F138" s="1"/>
      <c r="G138" s="1"/>
      <c r="H138" s="11"/>
      <c r="I138" s="31"/>
      <c r="J138" s="1"/>
      <c r="K138" s="1"/>
    </row>
    <row r="139" spans="1:11" ht="18.75">
      <c r="A139" s="1"/>
      <c r="B139" s="22" t="s">
        <v>156</v>
      </c>
      <c r="C139" s="3" t="s">
        <v>135</v>
      </c>
      <c r="D139" s="1"/>
      <c r="E139" s="1"/>
      <c r="F139" s="1"/>
      <c r="G139" s="1"/>
      <c r="H139" s="18">
        <f>H34</f>
        <v>66</v>
      </c>
      <c r="I139" s="30" t="s">
        <v>185</v>
      </c>
      <c r="J139" s="1"/>
      <c r="K139" s="1"/>
    </row>
    <row r="140" spans="1:11" ht="12.75">
      <c r="A140" s="1"/>
      <c r="B140" s="23"/>
      <c r="C140" s="1"/>
      <c r="D140" s="1"/>
      <c r="E140" s="1"/>
      <c r="F140" s="1"/>
      <c r="G140" s="1"/>
      <c r="H140" s="11"/>
      <c r="I140" s="31"/>
      <c r="J140" s="1"/>
      <c r="K140" s="1"/>
    </row>
    <row r="141" spans="1:11" ht="18.75">
      <c r="A141" s="1"/>
      <c r="B141" s="24" t="s">
        <v>162</v>
      </c>
      <c r="C141" s="3" t="s">
        <v>562</v>
      </c>
      <c r="D141" s="1"/>
      <c r="E141" s="1"/>
      <c r="F141" s="1"/>
      <c r="G141" s="1"/>
      <c r="H141" s="18">
        <f>H47</f>
        <v>38</v>
      </c>
      <c r="I141" s="31" t="s">
        <v>560</v>
      </c>
      <c r="J141" s="1"/>
      <c r="K141" s="1"/>
    </row>
    <row r="142" spans="1:11" ht="12.75">
      <c r="A142" s="1"/>
      <c r="B142" s="23"/>
      <c r="C142" s="1"/>
      <c r="D142" s="1"/>
      <c r="E142" s="1"/>
      <c r="F142" s="1"/>
      <c r="G142" s="1"/>
      <c r="H142" s="7"/>
      <c r="I142" s="31"/>
      <c r="J142" s="1"/>
      <c r="K142" s="1"/>
    </row>
    <row r="143" spans="1:11" ht="18.75">
      <c r="A143" s="1"/>
      <c r="B143" s="24" t="s">
        <v>170</v>
      </c>
      <c r="C143" s="3" t="s">
        <v>141</v>
      </c>
      <c r="D143" s="1"/>
      <c r="E143" s="1"/>
      <c r="F143" s="1"/>
      <c r="G143" s="1"/>
      <c r="H143" s="20">
        <f>H49</f>
        <v>0.0008</v>
      </c>
      <c r="I143" s="31" t="s">
        <v>138</v>
      </c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7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7"/>
      <c r="J145" s="4" t="s">
        <v>142</v>
      </c>
      <c r="K145" s="4" t="s">
        <v>142</v>
      </c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7"/>
      <c r="J146" s="4"/>
      <c r="K146" s="4"/>
    </row>
    <row r="147" spans="1:11" ht="12.75">
      <c r="A147" s="1"/>
      <c r="B147" s="1" t="s">
        <v>186</v>
      </c>
      <c r="C147" s="1"/>
      <c r="D147" s="1"/>
      <c r="E147" s="1"/>
      <c r="F147" s="1"/>
      <c r="G147" s="1"/>
      <c r="H147" s="33">
        <f>H127</f>
        <v>120.0416274836821</v>
      </c>
      <c r="I147" s="31" t="s">
        <v>561</v>
      </c>
      <c r="J147" s="4"/>
      <c r="K147" s="4"/>
    </row>
    <row r="148" spans="1:11" ht="12.75">
      <c r="A148" s="1"/>
      <c r="B148" s="1"/>
      <c r="C148" s="1"/>
      <c r="D148" s="1"/>
      <c r="E148" s="1"/>
      <c r="F148" s="1"/>
      <c r="G148" s="1"/>
      <c r="H148" s="7"/>
      <c r="I148" s="31"/>
      <c r="J148" s="1"/>
      <c r="K148" s="1"/>
    </row>
    <row r="149" spans="1:11" ht="12.75">
      <c r="A149" s="1"/>
      <c r="B149" s="1" t="s">
        <v>187</v>
      </c>
      <c r="C149" s="1"/>
      <c r="D149" s="1"/>
      <c r="E149" s="1"/>
      <c r="F149" s="1"/>
      <c r="G149" s="1"/>
      <c r="H149" s="33">
        <f>H75</f>
        <v>116.88660569001844</v>
      </c>
      <c r="I149" s="31" t="s">
        <v>561</v>
      </c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 t="s">
        <v>189</v>
      </c>
      <c r="F151" s="1"/>
      <c r="G151" s="1"/>
      <c r="H151" s="207">
        <f>H147/H149*100-100</f>
        <v>2.699215855434062</v>
      </c>
      <c r="I151" s="7" t="s">
        <v>188</v>
      </c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64" t="s">
        <v>282</v>
      </c>
      <c r="C155" s="65"/>
      <c r="D155" s="65"/>
      <c r="E155" s="65"/>
      <c r="F155" s="65"/>
      <c r="G155" s="65"/>
      <c r="H155" s="65"/>
      <c r="I155" s="65"/>
      <c r="J155" s="149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 t="s">
        <v>356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 t="s">
        <v>12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4" t="s">
        <v>357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4" t="s">
        <v>223</v>
      </c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rowBreaks count="2" manualBreakCount="2">
    <brk id="56" max="255" man="1"/>
    <brk id="11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70"/>
  <sheetViews>
    <sheetView workbookViewId="0" topLeftCell="A1">
      <selection activeCell="D33" sqref="D33"/>
    </sheetView>
  </sheetViews>
  <sheetFormatPr defaultColWidth="9.00390625" defaultRowHeight="12.75"/>
  <cols>
    <col min="6" max="6" width="8.25390625" style="0" customWidth="1"/>
    <col min="7" max="7" width="10.125" style="0" customWidth="1"/>
    <col min="8" max="8" width="10.75390625" style="0" customWidth="1"/>
  </cols>
  <sheetData>
    <row r="1" spans="2:10" ht="15.75">
      <c r="B1" s="21" t="s">
        <v>190</v>
      </c>
      <c r="C1" s="1"/>
      <c r="D1" s="1"/>
      <c r="E1" s="1"/>
      <c r="F1" s="1"/>
      <c r="G1" s="1"/>
      <c r="H1" s="1"/>
      <c r="I1" s="1"/>
      <c r="J1" s="1"/>
    </row>
    <row r="2" spans="2:10" ht="15.75">
      <c r="B2" s="66" t="s">
        <v>284</v>
      </c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5">
      <c r="B4" s="64" t="s">
        <v>283</v>
      </c>
      <c r="C4" s="65"/>
      <c r="D4" s="65"/>
      <c r="E4" s="65"/>
      <c r="F4" s="65"/>
      <c r="G4" s="65"/>
      <c r="H4" s="65"/>
      <c r="I4" s="65"/>
      <c r="J4" s="149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1"/>
      <c r="C7" s="1"/>
      <c r="D7" s="1"/>
      <c r="E7" s="1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2:10" ht="12.75">
      <c r="B10" s="1"/>
      <c r="C10" s="1"/>
      <c r="D10" s="1"/>
      <c r="E10" s="1"/>
      <c r="F10" s="1"/>
      <c r="G10" s="1"/>
      <c r="H10" s="1"/>
      <c r="I10" s="1"/>
      <c r="J10" s="1"/>
    </row>
    <row r="11" spans="2:10" ht="12.75">
      <c r="B11" s="1"/>
      <c r="C11" s="1"/>
      <c r="D11" s="1"/>
      <c r="E11" s="1"/>
      <c r="F11" s="1"/>
      <c r="G11" s="1"/>
      <c r="H11" s="1"/>
      <c r="I11" s="1"/>
      <c r="J11" s="1"/>
    </row>
    <row r="12" spans="2:10" ht="12.75">
      <c r="B12" s="1"/>
      <c r="C12" s="1"/>
      <c r="D12" s="1"/>
      <c r="E12" s="1"/>
      <c r="F12" s="1"/>
      <c r="G12" s="1"/>
      <c r="H12" s="1"/>
      <c r="I12" s="1"/>
      <c r="J12" s="1"/>
    </row>
    <row r="13" spans="2:10" ht="12.75"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1"/>
      <c r="C14" s="1"/>
      <c r="D14" s="1"/>
      <c r="E14" s="1"/>
      <c r="F14" s="1"/>
      <c r="G14" s="1"/>
      <c r="H14" s="1"/>
      <c r="I14" s="1"/>
      <c r="J14" s="1"/>
    </row>
    <row r="15" spans="2:10" ht="12.75">
      <c r="B15" s="1"/>
      <c r="C15" s="1"/>
      <c r="D15" s="1"/>
      <c r="E15" s="1"/>
      <c r="F15" s="1"/>
      <c r="G15" s="1"/>
      <c r="H15" s="1"/>
      <c r="I15" s="1"/>
      <c r="J15" s="1"/>
    </row>
    <row r="16" spans="2:10" ht="12.75">
      <c r="B16" s="1"/>
      <c r="C16" s="1"/>
      <c r="D16" s="1"/>
      <c r="E16" s="1"/>
      <c r="F16" s="1"/>
      <c r="G16" s="1"/>
      <c r="H16" s="1"/>
      <c r="I16" s="1"/>
      <c r="J16" s="1"/>
    </row>
    <row r="17" spans="2:10" ht="12.75">
      <c r="B17" s="1"/>
      <c r="C17" s="1"/>
      <c r="D17" s="1"/>
      <c r="E17" s="1"/>
      <c r="F17" s="1"/>
      <c r="G17" s="1"/>
      <c r="H17" s="1"/>
      <c r="I17" s="1"/>
      <c r="J17" s="1"/>
    </row>
    <row r="18" spans="2:10" ht="15">
      <c r="B18" s="64" t="s">
        <v>277</v>
      </c>
      <c r="C18" s="65"/>
      <c r="D18" s="65"/>
      <c r="E18" s="65"/>
      <c r="F18" s="65"/>
      <c r="G18" s="65"/>
      <c r="H18" s="65"/>
      <c r="I18" s="65"/>
      <c r="J18" s="149"/>
    </row>
    <row r="19" spans="2:10" ht="12.75">
      <c r="B19" s="1"/>
      <c r="C19" s="1"/>
      <c r="D19" s="1"/>
      <c r="E19" s="1"/>
      <c r="F19" s="1"/>
      <c r="G19" s="1"/>
      <c r="H19" s="1"/>
      <c r="I19" s="1"/>
      <c r="J19" s="1"/>
    </row>
    <row r="20" spans="2:10" ht="12.75">
      <c r="B20" s="29" t="s">
        <v>624</v>
      </c>
      <c r="C20" s="1"/>
      <c r="D20" s="1"/>
      <c r="E20" s="1"/>
      <c r="F20" s="1"/>
      <c r="G20" s="1"/>
      <c r="H20" s="1"/>
      <c r="I20" s="1"/>
      <c r="J20" s="1"/>
    </row>
    <row r="21" spans="2:10" ht="12.75">
      <c r="B21" s="43" t="s">
        <v>195</v>
      </c>
      <c r="C21" s="1"/>
      <c r="D21" s="1"/>
      <c r="E21" s="1"/>
      <c r="F21" s="1"/>
      <c r="G21" s="1"/>
      <c r="H21" s="1"/>
      <c r="I21" s="1"/>
      <c r="J21" s="1"/>
    </row>
    <row r="22" spans="2:10" ht="12.75">
      <c r="B22" s="1"/>
      <c r="C22" s="1"/>
      <c r="D22" s="1"/>
      <c r="E22" s="1"/>
      <c r="F22" s="1"/>
      <c r="G22" s="1"/>
      <c r="H22" s="1"/>
      <c r="I22" s="1"/>
      <c r="J22" s="1"/>
    </row>
    <row r="23" spans="2:10" ht="14.25">
      <c r="B23" s="26" t="s">
        <v>122</v>
      </c>
      <c r="C23" s="26" t="s">
        <v>123</v>
      </c>
      <c r="D23" s="26" t="s">
        <v>124</v>
      </c>
      <c r="E23" s="26" t="s">
        <v>126</v>
      </c>
      <c r="F23" s="26" t="s">
        <v>125</v>
      </c>
      <c r="G23" s="26" t="s">
        <v>127</v>
      </c>
      <c r="H23" s="26" t="s">
        <v>128</v>
      </c>
      <c r="I23" s="26" t="s">
        <v>129</v>
      </c>
      <c r="J23" s="1"/>
    </row>
    <row r="24" spans="2:10" ht="12.75">
      <c r="B24" s="1"/>
      <c r="C24" s="1"/>
      <c r="D24" s="1"/>
      <c r="E24" s="1"/>
      <c r="F24" s="1"/>
      <c r="G24" s="1"/>
      <c r="H24" s="1"/>
      <c r="I24" s="1"/>
      <c r="J24" s="1"/>
    </row>
    <row r="25" spans="2:10" ht="12.75">
      <c r="B25" s="12">
        <v>100</v>
      </c>
      <c r="C25" s="12">
        <v>96</v>
      </c>
      <c r="D25" s="12">
        <v>90</v>
      </c>
      <c r="E25" s="12">
        <v>77</v>
      </c>
      <c r="F25" s="12">
        <v>45</v>
      </c>
      <c r="G25" s="12">
        <v>38</v>
      </c>
      <c r="H25" s="12">
        <v>33</v>
      </c>
      <c r="I25" s="12">
        <v>28</v>
      </c>
      <c r="J25" s="1"/>
    </row>
    <row r="26" spans="2:10" ht="12.75">
      <c r="B26" s="1"/>
      <c r="C26" s="1"/>
      <c r="D26" s="1"/>
      <c r="E26" s="1"/>
      <c r="F26" s="1"/>
      <c r="G26" s="1"/>
      <c r="H26" s="1"/>
      <c r="I26" s="1"/>
      <c r="J26" s="1"/>
    </row>
    <row r="27" spans="2:10" ht="12.75">
      <c r="B27" s="1" t="s">
        <v>192</v>
      </c>
      <c r="C27" s="2"/>
      <c r="D27" s="2"/>
      <c r="E27" s="2"/>
      <c r="F27" s="2"/>
      <c r="G27" s="2"/>
      <c r="H27" s="1"/>
      <c r="I27" s="1"/>
      <c r="J27" s="1"/>
    </row>
    <row r="28" spans="2:10" ht="12.75">
      <c r="B28" s="1"/>
      <c r="C28" s="2"/>
      <c r="D28" s="2"/>
      <c r="E28" s="2"/>
      <c r="F28" s="2"/>
      <c r="G28" s="2"/>
      <c r="H28" s="1"/>
      <c r="I28" s="1"/>
      <c r="J28" s="1"/>
    </row>
    <row r="29" spans="2:10" ht="18.75">
      <c r="B29" s="22" t="s">
        <v>153</v>
      </c>
      <c r="C29" s="5" t="s">
        <v>134</v>
      </c>
      <c r="D29" s="2"/>
      <c r="E29" s="2"/>
      <c r="F29" s="2"/>
      <c r="G29" s="2"/>
      <c r="H29" s="36">
        <f>B25</f>
        <v>100</v>
      </c>
      <c r="I29" s="30" t="s">
        <v>185</v>
      </c>
      <c r="J29" s="1"/>
    </row>
    <row r="30" spans="2:10" ht="12.75">
      <c r="B30" s="23"/>
      <c r="C30" s="2"/>
      <c r="D30" s="2"/>
      <c r="E30" s="2"/>
      <c r="F30" s="2"/>
      <c r="G30" s="2"/>
      <c r="H30" s="37"/>
      <c r="I30" s="8"/>
      <c r="J30" s="1"/>
    </row>
    <row r="31" spans="2:10" ht="18.75">
      <c r="B31" s="22" t="s">
        <v>154</v>
      </c>
      <c r="C31" s="3" t="s">
        <v>146</v>
      </c>
      <c r="D31" s="1"/>
      <c r="E31" s="1"/>
      <c r="F31" s="1"/>
      <c r="G31" s="1"/>
      <c r="H31" s="36">
        <f>C25</f>
        <v>96</v>
      </c>
      <c r="I31" s="30" t="s">
        <v>185</v>
      </c>
      <c r="J31" s="4" t="s">
        <v>142</v>
      </c>
    </row>
    <row r="32" spans="2:10" ht="15.75">
      <c r="B32" s="22"/>
      <c r="C32" s="3"/>
      <c r="D32" s="1"/>
      <c r="E32" s="1"/>
      <c r="F32" s="1"/>
      <c r="G32" s="1"/>
      <c r="H32" s="36"/>
      <c r="I32" s="30"/>
      <c r="J32" s="4"/>
    </row>
    <row r="33" spans="2:10" ht="18.75">
      <c r="B33" s="22" t="s">
        <v>155</v>
      </c>
      <c r="C33" s="3" t="s">
        <v>132</v>
      </c>
      <c r="D33" s="2"/>
      <c r="E33" s="2"/>
      <c r="F33" s="2"/>
      <c r="G33" s="2"/>
      <c r="H33" s="36">
        <f>D25</f>
        <v>90</v>
      </c>
      <c r="I33" s="30" t="s">
        <v>185</v>
      </c>
      <c r="J33" s="4"/>
    </row>
    <row r="34" spans="2:10" ht="15.75">
      <c r="B34" s="22"/>
      <c r="C34" s="3"/>
      <c r="D34" s="1"/>
      <c r="E34" s="1"/>
      <c r="F34" s="1"/>
      <c r="G34" s="1"/>
      <c r="H34" s="36"/>
      <c r="I34" s="30"/>
      <c r="J34" s="1"/>
    </row>
    <row r="35" spans="2:10" ht="18.75">
      <c r="B35" s="22" t="s">
        <v>156</v>
      </c>
      <c r="C35" s="3" t="s">
        <v>135</v>
      </c>
      <c r="D35" s="2"/>
      <c r="E35" s="2"/>
      <c r="F35" s="2"/>
      <c r="G35" s="2"/>
      <c r="H35" s="36">
        <f>E25</f>
        <v>77</v>
      </c>
      <c r="I35" s="30" t="s">
        <v>185</v>
      </c>
      <c r="J35" s="1"/>
    </row>
    <row r="36" spans="2:10" ht="12.75">
      <c r="B36" s="23"/>
      <c r="C36" s="5"/>
      <c r="D36" s="2"/>
      <c r="E36" s="2"/>
      <c r="F36" s="2"/>
      <c r="G36" s="2"/>
      <c r="H36" s="37"/>
      <c r="I36" s="31"/>
      <c r="J36" s="1"/>
    </row>
    <row r="37" spans="2:10" ht="18.75">
      <c r="B37" s="22" t="s">
        <v>157</v>
      </c>
      <c r="C37" s="3" t="s">
        <v>133</v>
      </c>
      <c r="D37" s="2"/>
      <c r="E37" s="2"/>
      <c r="F37" s="2"/>
      <c r="G37" s="2"/>
      <c r="H37" s="36">
        <f>F25</f>
        <v>45</v>
      </c>
      <c r="I37" s="30" t="s">
        <v>185</v>
      </c>
      <c r="J37" s="1"/>
    </row>
    <row r="38" spans="2:10" ht="12.75">
      <c r="B38" s="23"/>
      <c r="C38" s="5"/>
      <c r="D38" s="2"/>
      <c r="E38" s="2"/>
      <c r="F38" s="2"/>
      <c r="G38" s="2"/>
      <c r="H38" s="37"/>
      <c r="I38" s="31"/>
      <c r="J38" s="1"/>
    </row>
    <row r="39" spans="2:10" ht="18.75">
      <c r="B39" s="22" t="s">
        <v>158</v>
      </c>
      <c r="C39" s="3" t="s">
        <v>147</v>
      </c>
      <c r="D39" s="2"/>
      <c r="E39" s="2"/>
      <c r="F39" s="2"/>
      <c r="G39" s="2"/>
      <c r="H39" s="36">
        <f>G25</f>
        <v>38</v>
      </c>
      <c r="I39" s="30" t="s">
        <v>185</v>
      </c>
      <c r="J39" s="1"/>
    </row>
    <row r="40" spans="2:10" ht="12.75">
      <c r="B40" s="23"/>
      <c r="C40" s="2"/>
      <c r="D40" s="2"/>
      <c r="E40" s="2"/>
      <c r="F40" s="2"/>
      <c r="G40" s="2"/>
      <c r="H40" s="37"/>
      <c r="I40" s="31"/>
      <c r="J40" s="1"/>
    </row>
    <row r="41" spans="2:10" ht="18.75">
      <c r="B41" s="22" t="s">
        <v>159</v>
      </c>
      <c r="C41" s="3" t="s">
        <v>148</v>
      </c>
      <c r="D41" s="1"/>
      <c r="E41" s="1"/>
      <c r="F41" s="1"/>
      <c r="G41" s="1"/>
      <c r="H41" s="38">
        <f>H25</f>
        <v>33</v>
      </c>
      <c r="I41" s="30" t="s">
        <v>185</v>
      </c>
      <c r="J41" s="1"/>
    </row>
    <row r="42" spans="2:10" ht="12.75">
      <c r="B42" s="23"/>
      <c r="C42" s="2"/>
      <c r="D42" s="2"/>
      <c r="E42" s="2"/>
      <c r="F42" s="2"/>
      <c r="G42" s="2"/>
      <c r="H42" s="37"/>
      <c r="I42" s="31"/>
      <c r="J42" s="1"/>
    </row>
    <row r="43" spans="2:10" ht="18.75">
      <c r="B43" s="22" t="s">
        <v>160</v>
      </c>
      <c r="C43" s="3" t="s">
        <v>131</v>
      </c>
      <c r="D43" s="1"/>
      <c r="E43" s="1"/>
      <c r="F43" s="1"/>
      <c r="G43" s="1"/>
      <c r="H43" s="36">
        <f>I25</f>
        <v>28</v>
      </c>
      <c r="I43" s="30" t="s">
        <v>185</v>
      </c>
      <c r="J43" s="1"/>
    </row>
    <row r="44" spans="2:10" ht="12.75">
      <c r="B44" s="23"/>
      <c r="C44" s="2"/>
      <c r="D44" s="2"/>
      <c r="E44" s="2"/>
      <c r="F44" s="2"/>
      <c r="G44" s="2"/>
      <c r="H44" s="37"/>
      <c r="I44" s="31"/>
      <c r="J44" s="1"/>
    </row>
    <row r="45" spans="2:10" ht="18.75">
      <c r="B45" s="24" t="s">
        <v>161</v>
      </c>
      <c r="C45" s="3" t="s">
        <v>557</v>
      </c>
      <c r="D45" s="1"/>
      <c r="E45" s="1"/>
      <c r="F45" s="1"/>
      <c r="G45" s="1"/>
      <c r="H45" s="36">
        <v>8.7</v>
      </c>
      <c r="I45" s="31" t="s">
        <v>559</v>
      </c>
      <c r="J45" s="1"/>
    </row>
    <row r="46" spans="2:10" ht="12.75">
      <c r="B46" s="23"/>
      <c r="C46" s="6" t="s">
        <v>558</v>
      </c>
      <c r="D46" s="2"/>
      <c r="E46" s="2"/>
      <c r="F46" s="2"/>
      <c r="G46" s="2"/>
      <c r="H46" s="37"/>
      <c r="I46" s="31"/>
      <c r="J46" s="1"/>
    </row>
    <row r="47" spans="2:10" ht="12.75">
      <c r="B47" s="23"/>
      <c r="C47" s="2"/>
      <c r="D47" s="2"/>
      <c r="E47" s="2"/>
      <c r="F47" s="2"/>
      <c r="G47" s="2"/>
      <c r="H47" s="37"/>
      <c r="I47" s="31"/>
      <c r="J47" s="1"/>
    </row>
    <row r="48" spans="2:10" ht="18.75">
      <c r="B48" s="24" t="s">
        <v>162</v>
      </c>
      <c r="C48" s="3" t="s">
        <v>562</v>
      </c>
      <c r="D48" s="1"/>
      <c r="E48" s="1"/>
      <c r="F48" s="1"/>
      <c r="G48" s="1"/>
      <c r="H48" s="36">
        <v>38</v>
      </c>
      <c r="I48" s="31" t="s">
        <v>560</v>
      </c>
      <c r="J48" s="1"/>
    </row>
    <row r="49" spans="2:10" ht="12.75">
      <c r="B49" s="23"/>
      <c r="C49" s="1"/>
      <c r="D49" s="1"/>
      <c r="E49" s="1"/>
      <c r="F49" s="1"/>
      <c r="G49" s="1"/>
      <c r="H49" s="36"/>
      <c r="I49" s="8"/>
      <c r="J49" s="1"/>
    </row>
    <row r="50" spans="2:10" ht="18.75">
      <c r="B50" s="24" t="s">
        <v>163</v>
      </c>
      <c r="C50" s="3" t="s">
        <v>563</v>
      </c>
      <c r="D50" s="1"/>
      <c r="E50" s="1"/>
      <c r="F50" s="1"/>
      <c r="G50" s="1"/>
      <c r="H50" s="39">
        <v>0.0008</v>
      </c>
      <c r="I50" s="31" t="s">
        <v>138</v>
      </c>
      <c r="J50" s="1"/>
    </row>
    <row r="51" spans="2:10" ht="12.75">
      <c r="B51" s="23"/>
      <c r="C51" s="2"/>
      <c r="D51" s="2"/>
      <c r="E51" s="2"/>
      <c r="F51" s="2"/>
      <c r="G51" s="2"/>
      <c r="H51" s="16"/>
      <c r="I51" s="31"/>
      <c r="J51" s="1"/>
    </row>
    <row r="52" spans="2:10" ht="18.75">
      <c r="B52" s="24" t="s">
        <v>164</v>
      </c>
      <c r="C52" s="3" t="s">
        <v>152</v>
      </c>
      <c r="D52" s="1"/>
      <c r="E52" s="1"/>
      <c r="F52" s="1"/>
      <c r="G52" s="1"/>
      <c r="H52" s="35" t="s">
        <v>191</v>
      </c>
      <c r="I52" s="31" t="s">
        <v>560</v>
      </c>
      <c r="J52" s="1"/>
    </row>
    <row r="53" spans="2:10" ht="12.75">
      <c r="B53" s="23"/>
      <c r="C53" s="2"/>
      <c r="D53" s="2"/>
      <c r="E53" s="2"/>
      <c r="F53" s="2"/>
      <c r="G53" s="2"/>
      <c r="H53" s="16"/>
      <c r="I53" s="31"/>
      <c r="J53" s="1"/>
    </row>
    <row r="54" spans="2:10" ht="18.75">
      <c r="B54" s="24" t="s">
        <v>165</v>
      </c>
      <c r="C54" s="3" t="s">
        <v>144</v>
      </c>
      <c r="D54" s="1"/>
      <c r="E54" s="1"/>
      <c r="F54" s="1"/>
      <c r="G54" s="1"/>
      <c r="H54" s="85">
        <v>0.0004</v>
      </c>
      <c r="I54" s="31" t="s">
        <v>138</v>
      </c>
      <c r="J54" s="1"/>
    </row>
    <row r="55" spans="2:10" ht="12.75">
      <c r="B55" s="1"/>
      <c r="C55" s="2"/>
      <c r="D55" s="2"/>
      <c r="E55" s="2"/>
      <c r="F55" s="2"/>
      <c r="G55" s="2"/>
      <c r="H55" s="1"/>
      <c r="I55" s="1"/>
      <c r="J55" s="1"/>
    </row>
    <row r="56" spans="2:10" ht="12.75">
      <c r="B56" s="1" t="s">
        <v>142</v>
      </c>
      <c r="C56" s="2"/>
      <c r="D56" s="2"/>
      <c r="E56" s="2"/>
      <c r="F56" s="2"/>
      <c r="G56" s="2"/>
      <c r="H56" s="1"/>
      <c r="I56" s="1"/>
      <c r="J56" s="1"/>
    </row>
    <row r="57" spans="2:10" ht="12.75">
      <c r="B57" s="1"/>
      <c r="C57" s="2"/>
      <c r="D57" s="2"/>
      <c r="E57" s="2"/>
      <c r="F57" s="2"/>
      <c r="G57" s="2"/>
      <c r="H57" s="1"/>
      <c r="I57" s="1"/>
      <c r="J57" s="1"/>
    </row>
    <row r="58" spans="2:11" ht="12.75">
      <c r="B58" s="1"/>
      <c r="C58" s="2"/>
      <c r="D58" s="2"/>
      <c r="E58" s="2"/>
      <c r="F58" s="2"/>
      <c r="G58" s="2"/>
      <c r="H58" s="1"/>
      <c r="I58" s="1"/>
      <c r="J58" s="1"/>
      <c r="K58" s="1"/>
    </row>
    <row r="59" spans="2:11" ht="12.75">
      <c r="B59" s="1"/>
      <c r="C59" s="2"/>
      <c r="D59" s="2"/>
      <c r="E59" s="2"/>
      <c r="F59" s="2"/>
      <c r="G59" s="2"/>
      <c r="H59" s="1"/>
      <c r="I59" s="1"/>
      <c r="J59" s="1"/>
      <c r="K59" s="1"/>
    </row>
    <row r="60" spans="2:11" ht="12.75">
      <c r="B60" s="1"/>
      <c r="C60" s="2"/>
      <c r="D60" s="2"/>
      <c r="E60" s="2"/>
      <c r="F60" s="2"/>
      <c r="G60" s="2"/>
      <c r="H60" s="1"/>
      <c r="I60" s="1"/>
      <c r="J60" s="1"/>
      <c r="K60" s="1"/>
    </row>
    <row r="61" spans="2:11" ht="12.75">
      <c r="B61" s="1"/>
      <c r="C61" s="2"/>
      <c r="D61" s="2"/>
      <c r="E61" s="2"/>
      <c r="F61" s="2"/>
      <c r="G61" s="2"/>
      <c r="H61" s="1"/>
      <c r="I61" s="1"/>
      <c r="J61" s="1"/>
      <c r="K61" s="1"/>
    </row>
    <row r="62" spans="2:11" ht="15">
      <c r="B62" s="64" t="s">
        <v>278</v>
      </c>
      <c r="C62" s="61"/>
      <c r="D62" s="61"/>
      <c r="E62" s="61"/>
      <c r="F62" s="61"/>
      <c r="G62" s="61"/>
      <c r="H62" s="65"/>
      <c r="I62" s="65"/>
      <c r="J62" s="149"/>
      <c r="K62" s="1"/>
    </row>
    <row r="63" spans="2:11" ht="12.75">
      <c r="B63" s="1"/>
      <c r="C63" s="2"/>
      <c r="D63" s="2"/>
      <c r="E63" s="2"/>
      <c r="F63" s="2"/>
      <c r="G63" s="2"/>
      <c r="H63" s="1"/>
      <c r="I63" s="1"/>
      <c r="J63" s="1"/>
      <c r="K63" s="1"/>
    </row>
    <row r="64" spans="2:11" ht="12.75">
      <c r="B64" s="1"/>
      <c r="C64" s="2"/>
      <c r="D64" s="2"/>
      <c r="E64" s="2"/>
      <c r="F64" s="2"/>
      <c r="G64" s="2"/>
      <c r="H64" s="1"/>
      <c r="I64" s="1"/>
      <c r="J64" s="1"/>
      <c r="K64" s="1"/>
    </row>
    <row r="65" spans="2:11" ht="12.75">
      <c r="B65" s="1" t="s">
        <v>177</v>
      </c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 t="s">
        <v>60</v>
      </c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 t="s">
        <v>178</v>
      </c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21">
      <c r="B70" s="25" t="s">
        <v>209</v>
      </c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 t="s">
        <v>149</v>
      </c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21">
      <c r="B76" s="49" t="s">
        <v>205</v>
      </c>
      <c r="C76" s="3" t="s">
        <v>173</v>
      </c>
      <c r="D76" s="1"/>
      <c r="E76" s="1"/>
      <c r="F76" s="1"/>
      <c r="G76" s="1"/>
      <c r="H76" s="51">
        <f>(H78-H80)/((1/H82)+(H92/H90)+(1/H84))</f>
        <v>80.66466852498179</v>
      </c>
      <c r="I76" s="31" t="s">
        <v>561</v>
      </c>
      <c r="J76" s="1"/>
      <c r="K76" s="1"/>
    </row>
    <row r="77" spans="2:11" ht="12.75">
      <c r="B77" s="23"/>
      <c r="C77" s="1"/>
      <c r="D77" s="1"/>
      <c r="E77" s="1"/>
      <c r="F77" s="1"/>
      <c r="G77" s="1"/>
      <c r="H77" s="18"/>
      <c r="I77" s="8"/>
      <c r="J77" s="1"/>
      <c r="K77" s="1"/>
    </row>
    <row r="78" spans="2:11" ht="18.75">
      <c r="B78" s="22" t="s">
        <v>157</v>
      </c>
      <c r="C78" s="3" t="s">
        <v>133</v>
      </c>
      <c r="D78" s="1"/>
      <c r="E78" s="1"/>
      <c r="F78" s="1"/>
      <c r="G78" s="1"/>
      <c r="H78" s="18">
        <f>H37</f>
        <v>45</v>
      </c>
      <c r="I78" s="30" t="s">
        <v>185</v>
      </c>
      <c r="J78" s="1"/>
      <c r="K78" s="1"/>
    </row>
    <row r="79" spans="2:11" ht="12.75">
      <c r="B79" s="23"/>
      <c r="C79" s="1"/>
      <c r="D79" s="1"/>
      <c r="E79" s="1"/>
      <c r="F79" s="1"/>
      <c r="G79" s="1"/>
      <c r="H79" s="18"/>
      <c r="I79" s="31"/>
      <c r="J79" s="1"/>
      <c r="K79" s="1"/>
    </row>
    <row r="80" spans="2:11" ht="18.75">
      <c r="B80" s="22" t="s">
        <v>160</v>
      </c>
      <c r="C80" s="3" t="s">
        <v>131</v>
      </c>
      <c r="D80" s="1"/>
      <c r="E80" s="1"/>
      <c r="F80" s="1"/>
      <c r="G80" s="1"/>
      <c r="H80" s="19">
        <f>H43</f>
        <v>28</v>
      </c>
      <c r="I80" s="30" t="s">
        <v>185</v>
      </c>
      <c r="J80" s="1"/>
      <c r="K80" s="1"/>
    </row>
    <row r="81" spans="2:11" ht="12.75">
      <c r="B81" s="23"/>
      <c r="C81" s="1"/>
      <c r="D81" s="1"/>
      <c r="E81" s="1"/>
      <c r="F81" s="1"/>
      <c r="G81" s="1"/>
      <c r="H81" s="18"/>
      <c r="I81" s="8"/>
      <c r="J81" s="1"/>
      <c r="K81" s="1"/>
    </row>
    <row r="82" spans="2:11" ht="18.75">
      <c r="B82" s="24" t="s">
        <v>161</v>
      </c>
      <c r="C82" s="3" t="s">
        <v>557</v>
      </c>
      <c r="D82" s="1"/>
      <c r="E82" s="1"/>
      <c r="F82" s="1"/>
      <c r="G82" s="1"/>
      <c r="H82" s="18">
        <f>H45</f>
        <v>8.7</v>
      </c>
      <c r="I82" s="31" t="s">
        <v>559</v>
      </c>
      <c r="J82" s="1"/>
      <c r="K82" s="1"/>
    </row>
    <row r="83" spans="2:11" ht="12.75">
      <c r="B83" s="23"/>
      <c r="C83" s="1"/>
      <c r="D83" s="1"/>
      <c r="E83" s="1"/>
      <c r="F83" s="1"/>
      <c r="G83" s="1"/>
      <c r="H83" s="18"/>
      <c r="I83" s="8"/>
      <c r="J83" s="1"/>
      <c r="K83" s="1"/>
    </row>
    <row r="84" spans="2:11" ht="18.75">
      <c r="B84" s="47" t="s">
        <v>202</v>
      </c>
      <c r="C84" s="3" t="s">
        <v>208</v>
      </c>
      <c r="D84" s="1"/>
      <c r="E84" s="1"/>
      <c r="F84" s="1"/>
      <c r="G84" s="1"/>
      <c r="H84" s="15">
        <f>(8.4+(0.06*(H88-H80)))*1.16</f>
        <v>10.44</v>
      </c>
      <c r="I84" s="31" t="s">
        <v>559</v>
      </c>
      <c r="J84" s="1"/>
      <c r="K84" s="1"/>
    </row>
    <row r="85" spans="2:11" ht="12.75">
      <c r="B85" s="23"/>
      <c r="C85" s="8" t="s">
        <v>140</v>
      </c>
      <c r="D85" s="1"/>
      <c r="E85" s="1"/>
      <c r="F85" s="1"/>
      <c r="G85" s="1"/>
      <c r="H85" s="18"/>
      <c r="I85" s="31"/>
      <c r="J85" s="1"/>
      <c r="K85" s="1"/>
    </row>
    <row r="86" spans="2:11" ht="14.25">
      <c r="B86" s="23"/>
      <c r="C86" s="50" t="s">
        <v>564</v>
      </c>
      <c r="D86" s="1"/>
      <c r="E86" s="1"/>
      <c r="F86" s="1"/>
      <c r="G86" s="1"/>
      <c r="H86" s="18"/>
      <c r="I86" s="31"/>
      <c r="J86" s="1"/>
      <c r="K86" s="1"/>
    </row>
    <row r="87" spans="2:11" ht="12.75">
      <c r="B87" s="23"/>
      <c r="C87" s="6" t="s">
        <v>136</v>
      </c>
      <c r="D87" s="1"/>
      <c r="E87" s="1"/>
      <c r="F87" s="1"/>
      <c r="G87" s="1"/>
      <c r="H87" s="18"/>
      <c r="I87" s="31"/>
      <c r="J87" s="4" t="s">
        <v>142</v>
      </c>
      <c r="K87" s="4" t="s">
        <v>142</v>
      </c>
    </row>
    <row r="88" spans="2:11" ht="18.75">
      <c r="B88" s="22" t="s">
        <v>158</v>
      </c>
      <c r="C88" s="3" t="s">
        <v>147</v>
      </c>
      <c r="D88" s="1"/>
      <c r="E88" s="1"/>
      <c r="F88" s="1"/>
      <c r="G88" s="1"/>
      <c r="H88" s="18">
        <f>H39</f>
        <v>38</v>
      </c>
      <c r="I88" s="30" t="s">
        <v>185</v>
      </c>
      <c r="J88" s="4"/>
      <c r="K88" s="4"/>
    </row>
    <row r="89" spans="2:11" ht="12.75">
      <c r="B89" s="23"/>
      <c r="C89" s="1"/>
      <c r="D89" s="1"/>
      <c r="E89" s="1"/>
      <c r="F89" s="1"/>
      <c r="G89" s="1"/>
      <c r="H89" s="18"/>
      <c r="I89" s="31"/>
      <c r="J89" s="4"/>
      <c r="K89" s="4"/>
    </row>
    <row r="90" spans="2:11" ht="18.75">
      <c r="B90" s="24" t="s">
        <v>171</v>
      </c>
      <c r="C90" s="3" t="s">
        <v>150</v>
      </c>
      <c r="D90" s="1"/>
      <c r="E90" s="1"/>
      <c r="F90" s="1"/>
      <c r="G90" s="1"/>
      <c r="H90" s="18">
        <f>H48</f>
        <v>38</v>
      </c>
      <c r="I90" s="31" t="s">
        <v>560</v>
      </c>
      <c r="J90" s="1"/>
      <c r="K90" s="1"/>
    </row>
    <row r="91" spans="2:11" ht="12.75">
      <c r="B91" s="23"/>
      <c r="C91" s="1"/>
      <c r="D91" s="1"/>
      <c r="E91" s="1"/>
      <c r="F91" s="1"/>
      <c r="G91" s="1"/>
      <c r="H91" s="18"/>
      <c r="I91" s="8"/>
      <c r="J91" s="1"/>
      <c r="K91" s="1"/>
    </row>
    <row r="92" spans="2:11" ht="18.75">
      <c r="B92" s="24" t="s">
        <v>170</v>
      </c>
      <c r="C92" s="3" t="s">
        <v>141</v>
      </c>
      <c r="D92" s="1"/>
      <c r="E92" s="1"/>
      <c r="F92" s="1"/>
      <c r="G92" s="1"/>
      <c r="H92" s="20">
        <f>H50</f>
        <v>0.0008</v>
      </c>
      <c r="I92" s="31" t="s">
        <v>138</v>
      </c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 t="s">
        <v>179</v>
      </c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 t="s">
        <v>181</v>
      </c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 t="s">
        <v>180</v>
      </c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 t="s">
        <v>182</v>
      </c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 t="s">
        <v>184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 t="s">
        <v>183</v>
      </c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21">
      <c r="B104" s="27" t="s">
        <v>168</v>
      </c>
      <c r="C104" s="1"/>
      <c r="D104" s="1"/>
      <c r="E104" s="1"/>
      <c r="F104" s="1"/>
      <c r="G104" s="1"/>
      <c r="H104" s="9">
        <f>H76</f>
        <v>80.66466852498179</v>
      </c>
      <c r="I104" s="31" t="s">
        <v>561</v>
      </c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2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2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2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2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2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 t="s">
        <v>193</v>
      </c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 t="s">
        <v>142</v>
      </c>
      <c r="C121" s="1"/>
      <c r="D121" s="1"/>
      <c r="E121" s="1"/>
      <c r="F121" s="1"/>
      <c r="G121" s="1"/>
      <c r="H121" s="1"/>
      <c r="I121" s="1"/>
      <c r="J121" s="1"/>
    </row>
    <row r="122" spans="2:10" ht="21">
      <c r="B122" s="25" t="s">
        <v>196</v>
      </c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 t="s">
        <v>194</v>
      </c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21">
      <c r="B128" s="52" t="s">
        <v>210</v>
      </c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 t="s">
        <v>143</v>
      </c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8.75">
      <c r="B134" s="22" t="s">
        <v>166</v>
      </c>
      <c r="C134" s="3" t="s">
        <v>172</v>
      </c>
      <c r="D134" s="1"/>
      <c r="E134" s="1"/>
      <c r="F134" s="1"/>
      <c r="G134" s="1"/>
      <c r="H134" s="42">
        <f>H104</f>
        <v>80.66466852498179</v>
      </c>
      <c r="I134" s="31" t="s">
        <v>561</v>
      </c>
      <c r="J134" s="1"/>
    </row>
    <row r="135" spans="2:10" ht="12.75">
      <c r="B135" s="23"/>
      <c r="C135" s="1"/>
      <c r="D135" s="1"/>
      <c r="E135" s="1"/>
      <c r="F135" s="1"/>
      <c r="G135" s="1"/>
      <c r="H135" s="7"/>
      <c r="I135" s="31"/>
      <c r="J135" s="1"/>
    </row>
    <row r="136" spans="2:10" ht="18.75">
      <c r="B136" s="22" t="s">
        <v>174</v>
      </c>
      <c r="C136" s="3" t="s">
        <v>132</v>
      </c>
      <c r="D136" s="1"/>
      <c r="E136" s="1"/>
      <c r="F136" s="1"/>
      <c r="G136" s="1"/>
      <c r="H136" s="18">
        <f>H33</f>
        <v>90</v>
      </c>
      <c r="I136" s="30" t="s">
        <v>185</v>
      </c>
      <c r="J136" s="1"/>
    </row>
    <row r="137" spans="2:10" ht="12.75">
      <c r="B137" s="23"/>
      <c r="C137" s="1"/>
      <c r="D137" s="1"/>
      <c r="E137" s="1"/>
      <c r="F137" s="1"/>
      <c r="G137" s="1"/>
      <c r="H137" s="18"/>
      <c r="I137" s="31"/>
      <c r="J137" s="1"/>
    </row>
    <row r="138" spans="2:10" ht="18.75">
      <c r="B138" s="22" t="s">
        <v>157</v>
      </c>
      <c r="C138" s="3" t="s">
        <v>133</v>
      </c>
      <c r="D138" s="1"/>
      <c r="E138" s="1"/>
      <c r="F138" s="1"/>
      <c r="G138" s="1"/>
      <c r="H138" s="18">
        <f>H37</f>
        <v>45</v>
      </c>
      <c r="I138" s="30" t="s">
        <v>185</v>
      </c>
      <c r="J138" s="1"/>
    </row>
    <row r="139" spans="2:10" ht="12.75">
      <c r="B139" s="23"/>
      <c r="C139" s="1"/>
      <c r="D139" s="1"/>
      <c r="E139" s="1"/>
      <c r="F139" s="1"/>
      <c r="G139" s="1"/>
      <c r="H139" s="18"/>
      <c r="I139" s="31"/>
      <c r="J139" s="1"/>
    </row>
    <row r="140" spans="2:10" ht="18.75">
      <c r="B140" s="24" t="s">
        <v>161</v>
      </c>
      <c r="C140" s="3" t="s">
        <v>557</v>
      </c>
      <c r="D140" s="1"/>
      <c r="E140" s="1"/>
      <c r="F140" s="1"/>
      <c r="G140" s="1"/>
      <c r="H140" s="18">
        <f>H45</f>
        <v>8.7</v>
      </c>
      <c r="I140" s="31" t="s">
        <v>559</v>
      </c>
      <c r="J140" s="1"/>
    </row>
    <row r="141" spans="2:10" ht="12.75">
      <c r="B141" s="23"/>
      <c r="C141" s="1"/>
      <c r="D141" s="1"/>
      <c r="E141" s="1"/>
      <c r="F141" s="1"/>
      <c r="G141" s="1"/>
      <c r="H141" s="7"/>
      <c r="I141" s="31"/>
      <c r="J141" s="1"/>
    </row>
    <row r="142" spans="2:10" ht="18.75">
      <c r="B142" s="47" t="s">
        <v>202</v>
      </c>
      <c r="C142" s="3" t="s">
        <v>151</v>
      </c>
      <c r="D142" s="1"/>
      <c r="E142" s="1"/>
      <c r="F142" s="1"/>
      <c r="G142" s="1"/>
      <c r="H142" s="15">
        <f>(8.4+(0.06*(H146-H138)))*1.16</f>
        <v>11.9712</v>
      </c>
      <c r="I142" s="31" t="s">
        <v>559</v>
      </c>
      <c r="J142" s="1"/>
    </row>
    <row r="143" spans="2:10" ht="15.75">
      <c r="B143" s="24"/>
      <c r="C143" s="8" t="s">
        <v>140</v>
      </c>
      <c r="D143" s="1"/>
      <c r="E143" s="1"/>
      <c r="F143" s="1"/>
      <c r="G143" s="1"/>
      <c r="H143" s="10"/>
      <c r="I143" s="31"/>
      <c r="J143" s="1"/>
    </row>
    <row r="144" spans="2:10" ht="15.75">
      <c r="B144" s="24"/>
      <c r="C144" s="50" t="s">
        <v>564</v>
      </c>
      <c r="D144" s="1"/>
      <c r="E144" s="1"/>
      <c r="F144" s="1"/>
      <c r="G144" s="1"/>
      <c r="H144" s="10"/>
      <c r="I144" s="31"/>
      <c r="J144" s="1"/>
    </row>
    <row r="145" spans="2:10" ht="12.75">
      <c r="B145" s="23"/>
      <c r="C145" s="6" t="s">
        <v>136</v>
      </c>
      <c r="D145" s="1"/>
      <c r="E145" s="1"/>
      <c r="F145" s="1"/>
      <c r="G145" s="1"/>
      <c r="H145" s="11"/>
      <c r="I145" s="31"/>
      <c r="J145" s="4" t="s">
        <v>142</v>
      </c>
    </row>
    <row r="146" spans="2:10" ht="18.75">
      <c r="B146" s="22" t="s">
        <v>156</v>
      </c>
      <c r="C146" s="3" t="s">
        <v>135</v>
      </c>
      <c r="D146" s="1"/>
      <c r="E146" s="1"/>
      <c r="F146" s="1"/>
      <c r="G146" s="1"/>
      <c r="H146" s="18">
        <f>H35</f>
        <v>77</v>
      </c>
      <c r="I146" s="30" t="s">
        <v>185</v>
      </c>
      <c r="J146" s="4"/>
    </row>
    <row r="147" spans="2:10" ht="12.75">
      <c r="B147" s="23"/>
      <c r="C147" s="1"/>
      <c r="D147" s="1"/>
      <c r="E147" s="1"/>
      <c r="F147" s="1"/>
      <c r="G147" s="1"/>
      <c r="H147" s="11"/>
      <c r="I147" s="31"/>
      <c r="J147" s="4"/>
    </row>
    <row r="148" spans="2:10" ht="18.75">
      <c r="B148" s="24" t="s">
        <v>162</v>
      </c>
      <c r="C148" s="3" t="s">
        <v>562</v>
      </c>
      <c r="D148" s="1"/>
      <c r="E148" s="1"/>
      <c r="F148" s="1"/>
      <c r="G148" s="1"/>
      <c r="H148" s="18">
        <f>H48</f>
        <v>38</v>
      </c>
      <c r="I148" s="31" t="s">
        <v>560</v>
      </c>
      <c r="J148" s="1"/>
    </row>
    <row r="149" spans="2:10" ht="12.75">
      <c r="B149" s="23"/>
      <c r="C149" s="1"/>
      <c r="D149" s="1"/>
      <c r="E149" s="1"/>
      <c r="F149" s="1"/>
      <c r="G149" s="1"/>
      <c r="H149" s="7"/>
      <c r="I149" s="31"/>
      <c r="J149" s="1"/>
    </row>
    <row r="150" spans="2:10" ht="18.75">
      <c r="B150" s="24" t="s">
        <v>170</v>
      </c>
      <c r="C150" s="3" t="s">
        <v>141</v>
      </c>
      <c r="D150" s="1"/>
      <c r="E150" s="1"/>
      <c r="F150" s="1"/>
      <c r="G150" s="1"/>
      <c r="H150" s="20">
        <f>H50</f>
        <v>0.0008</v>
      </c>
      <c r="I150" s="31" t="s">
        <v>138</v>
      </c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21">
      <c r="B152" s="48" t="s">
        <v>211</v>
      </c>
      <c r="C152" s="3" t="s">
        <v>152</v>
      </c>
      <c r="D152" s="1"/>
      <c r="E152" s="1"/>
      <c r="F152" s="1"/>
      <c r="G152" s="1"/>
      <c r="H152" s="35">
        <f>H154/(((H136-H138)/H134)-((1/H140)+(H150/H148)+(H150/H148)+(1/H142)))</f>
        <v>0.0011131314146480857</v>
      </c>
      <c r="I152" s="31" t="s">
        <v>560</v>
      </c>
      <c r="J152" s="1"/>
    </row>
    <row r="153" spans="2:10" ht="12.75">
      <c r="B153" s="23"/>
      <c r="C153" s="2"/>
      <c r="D153" s="2"/>
      <c r="E153" s="2"/>
      <c r="F153" s="2"/>
      <c r="G153" s="2"/>
      <c r="H153" s="16"/>
      <c r="I153" s="31"/>
      <c r="J153" s="1"/>
    </row>
    <row r="154" spans="2:10" ht="18.75">
      <c r="B154" s="24" t="s">
        <v>165</v>
      </c>
      <c r="C154" s="3" t="s">
        <v>144</v>
      </c>
      <c r="D154" s="1"/>
      <c r="E154" s="1"/>
      <c r="F154" s="1"/>
      <c r="G154" s="1"/>
      <c r="H154" s="41">
        <f>H54</f>
        <v>0.0004</v>
      </c>
      <c r="I154" s="31" t="s">
        <v>138</v>
      </c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">
      <c r="B158" s="64" t="s">
        <v>281</v>
      </c>
      <c r="C158" s="65"/>
      <c r="D158" s="65"/>
      <c r="E158" s="65"/>
      <c r="F158" s="65"/>
      <c r="G158" s="65"/>
      <c r="H158" s="65"/>
      <c r="I158" s="65"/>
      <c r="J158" s="149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>
      <c r="B161" s="14" t="s">
        <v>222</v>
      </c>
      <c r="C161" s="1"/>
      <c r="D161" s="1"/>
      <c r="E161" s="1"/>
      <c r="F161" s="1"/>
      <c r="G161" s="1"/>
      <c r="H161" s="1"/>
      <c r="I161" s="1"/>
      <c r="J161" s="1"/>
    </row>
    <row r="162" spans="2:10" ht="20.25">
      <c r="B162" s="14" t="s">
        <v>18</v>
      </c>
      <c r="C162" s="1"/>
      <c r="D162" s="1"/>
      <c r="E162" s="1"/>
      <c r="F162" s="1"/>
      <c r="G162" s="56">
        <f>H152</f>
        <v>0.0011131314146480857</v>
      </c>
      <c r="H162" s="55" t="s">
        <v>565</v>
      </c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rowBreaks count="2" manualBreakCount="2">
    <brk id="56" max="255" man="1"/>
    <brk id="11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G27" sqref="G27"/>
    </sheetView>
  </sheetViews>
  <sheetFormatPr defaultColWidth="9.00390625" defaultRowHeight="12.75"/>
  <cols>
    <col min="8" max="8" width="9.625" style="0" bestFit="1" customWidth="1"/>
  </cols>
  <sheetData>
    <row r="1" spans="1:11" ht="15.75">
      <c r="A1" s="1"/>
      <c r="B1" s="21" t="s">
        <v>197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66" t="s">
        <v>284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64" t="s">
        <v>283</v>
      </c>
      <c r="C4" s="65"/>
      <c r="D4" s="65"/>
      <c r="E4" s="65"/>
      <c r="F4" s="65"/>
      <c r="G4" s="65"/>
      <c r="H4" s="65"/>
      <c r="I4" s="65"/>
      <c r="J4" s="149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64" t="s">
        <v>277</v>
      </c>
      <c r="C18" s="65"/>
      <c r="D18" s="65"/>
      <c r="E18" s="65"/>
      <c r="F18" s="65"/>
      <c r="G18" s="65"/>
      <c r="H18" s="65"/>
      <c r="I18" s="65"/>
      <c r="J18" s="149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29" t="s">
        <v>19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43" t="s">
        <v>276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26" t="s">
        <v>122</v>
      </c>
      <c r="C23" s="26" t="s">
        <v>123</v>
      </c>
      <c r="D23" s="26" t="s">
        <v>124</v>
      </c>
      <c r="E23" s="26" t="s">
        <v>126</v>
      </c>
      <c r="F23" s="26" t="s">
        <v>125</v>
      </c>
      <c r="G23" s="26" t="s">
        <v>127</v>
      </c>
      <c r="H23" s="26" t="s">
        <v>128</v>
      </c>
      <c r="I23" s="26" t="s">
        <v>129</v>
      </c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2">
        <v>100</v>
      </c>
      <c r="C25" s="12">
        <v>94</v>
      </c>
      <c r="D25" s="12">
        <v>90</v>
      </c>
      <c r="E25" s="12">
        <v>55</v>
      </c>
      <c r="F25" s="12">
        <v>38</v>
      </c>
      <c r="G25" s="12">
        <v>35</v>
      </c>
      <c r="H25" s="12">
        <v>31</v>
      </c>
      <c r="I25" s="12">
        <v>28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 t="s">
        <v>198</v>
      </c>
      <c r="C27" s="2"/>
      <c r="D27" s="2"/>
      <c r="E27" s="2"/>
      <c r="F27" s="2"/>
      <c r="G27" s="2"/>
      <c r="H27" s="1"/>
      <c r="I27" s="1"/>
      <c r="J27" s="1"/>
      <c r="K27" s="1"/>
    </row>
    <row r="28" spans="1:11" ht="12.75">
      <c r="A28" s="1"/>
      <c r="B28" s="1"/>
      <c r="C28" s="2"/>
      <c r="D28" s="2"/>
      <c r="E28" s="2"/>
      <c r="F28" s="2"/>
      <c r="G28" s="2"/>
      <c r="H28" s="1"/>
      <c r="I28" s="1"/>
      <c r="J28" s="1"/>
      <c r="K28" s="1"/>
    </row>
    <row r="29" spans="1:11" ht="18.75">
      <c r="A29" s="1"/>
      <c r="B29" s="22" t="s">
        <v>153</v>
      </c>
      <c r="C29" s="5" t="s">
        <v>134</v>
      </c>
      <c r="D29" s="2"/>
      <c r="E29" s="2"/>
      <c r="F29" s="2"/>
      <c r="G29" s="2"/>
      <c r="H29" s="36">
        <f>B25</f>
        <v>100</v>
      </c>
      <c r="I29" s="30" t="s">
        <v>185</v>
      </c>
      <c r="J29" s="1"/>
      <c r="K29" s="1"/>
    </row>
    <row r="30" spans="1:11" ht="12.75">
      <c r="A30" s="1"/>
      <c r="B30" s="23"/>
      <c r="C30" s="2"/>
      <c r="D30" s="2"/>
      <c r="E30" s="2"/>
      <c r="F30" s="2"/>
      <c r="G30" s="2"/>
      <c r="H30" s="37"/>
      <c r="I30" s="8"/>
      <c r="J30" s="1"/>
      <c r="K30" s="1"/>
    </row>
    <row r="31" spans="1:11" ht="18.75">
      <c r="A31" s="1"/>
      <c r="B31" s="22" t="s">
        <v>154</v>
      </c>
      <c r="C31" s="3" t="s">
        <v>146</v>
      </c>
      <c r="D31" s="1"/>
      <c r="E31" s="1"/>
      <c r="F31" s="1"/>
      <c r="G31" s="1"/>
      <c r="H31" s="36">
        <f>C25</f>
        <v>94</v>
      </c>
      <c r="I31" s="30" t="s">
        <v>185</v>
      </c>
      <c r="J31" s="4" t="s">
        <v>142</v>
      </c>
      <c r="K31" s="4" t="s">
        <v>142</v>
      </c>
    </row>
    <row r="32" spans="1:11" ht="15.75">
      <c r="A32" s="1"/>
      <c r="B32" s="22"/>
      <c r="C32" s="3"/>
      <c r="D32" s="1"/>
      <c r="E32" s="1"/>
      <c r="F32" s="1"/>
      <c r="G32" s="1"/>
      <c r="H32" s="36"/>
      <c r="I32" s="30"/>
      <c r="J32" s="4"/>
      <c r="K32" s="4"/>
    </row>
    <row r="33" spans="1:11" ht="18.75">
      <c r="A33" s="1"/>
      <c r="B33" s="22" t="s">
        <v>155</v>
      </c>
      <c r="C33" s="3" t="s">
        <v>132</v>
      </c>
      <c r="D33" s="2"/>
      <c r="E33" s="2"/>
      <c r="F33" s="2"/>
      <c r="G33" s="2"/>
      <c r="H33" s="36">
        <f>D25</f>
        <v>90</v>
      </c>
      <c r="I33" s="30" t="s">
        <v>185</v>
      </c>
      <c r="J33" s="4"/>
      <c r="K33" s="4"/>
    </row>
    <row r="34" spans="1:11" ht="15.75">
      <c r="A34" s="1"/>
      <c r="B34" s="22"/>
      <c r="C34" s="3"/>
      <c r="D34" s="1"/>
      <c r="E34" s="1"/>
      <c r="F34" s="1"/>
      <c r="G34" s="1"/>
      <c r="H34" s="36"/>
      <c r="I34" s="30"/>
      <c r="J34" s="1"/>
      <c r="K34" s="1"/>
    </row>
    <row r="35" spans="1:11" ht="18.75">
      <c r="A35" s="1"/>
      <c r="B35" s="22" t="s">
        <v>156</v>
      </c>
      <c r="C35" s="3" t="s">
        <v>135</v>
      </c>
      <c r="D35" s="2"/>
      <c r="E35" s="2"/>
      <c r="F35" s="2"/>
      <c r="G35" s="2"/>
      <c r="H35" s="36">
        <f>E25</f>
        <v>55</v>
      </c>
      <c r="I35" s="30" t="s">
        <v>185</v>
      </c>
      <c r="J35" s="1"/>
      <c r="K35" s="1"/>
    </row>
    <row r="36" spans="1:11" ht="12.75">
      <c r="A36" s="1"/>
      <c r="B36" s="23"/>
      <c r="C36" s="5"/>
      <c r="D36" s="2"/>
      <c r="E36" s="2"/>
      <c r="F36" s="2"/>
      <c r="G36" s="2"/>
      <c r="H36" s="37"/>
      <c r="I36" s="31"/>
      <c r="J36" s="1"/>
      <c r="K36" s="1"/>
    </row>
    <row r="37" spans="1:11" ht="18.75">
      <c r="A37" s="1"/>
      <c r="B37" s="22" t="s">
        <v>157</v>
      </c>
      <c r="C37" s="3" t="s">
        <v>133</v>
      </c>
      <c r="D37" s="2"/>
      <c r="E37" s="2"/>
      <c r="F37" s="2"/>
      <c r="G37" s="2"/>
      <c r="H37" s="36">
        <f>F25</f>
        <v>38</v>
      </c>
      <c r="I37" s="30" t="s">
        <v>185</v>
      </c>
      <c r="J37" s="1"/>
      <c r="K37" s="1"/>
    </row>
    <row r="38" spans="1:11" ht="12.75">
      <c r="A38" s="1"/>
      <c r="B38" s="23"/>
      <c r="C38" s="5"/>
      <c r="D38" s="2"/>
      <c r="E38" s="2"/>
      <c r="F38" s="2"/>
      <c r="G38" s="2"/>
      <c r="H38" s="37"/>
      <c r="I38" s="31"/>
      <c r="J38" s="1"/>
      <c r="K38" s="1"/>
    </row>
    <row r="39" spans="1:11" ht="18.75">
      <c r="A39" s="1"/>
      <c r="B39" s="22" t="s">
        <v>158</v>
      </c>
      <c r="C39" s="3" t="s">
        <v>147</v>
      </c>
      <c r="D39" s="2"/>
      <c r="E39" s="2"/>
      <c r="F39" s="2"/>
      <c r="G39" s="2"/>
      <c r="H39" s="36">
        <f>G25</f>
        <v>35</v>
      </c>
      <c r="I39" s="30" t="s">
        <v>185</v>
      </c>
      <c r="J39" s="1"/>
      <c r="K39" s="1"/>
    </row>
    <row r="40" spans="1:11" ht="12.75">
      <c r="A40" s="1"/>
      <c r="B40" s="23"/>
      <c r="C40" s="2"/>
      <c r="D40" s="2"/>
      <c r="E40" s="2"/>
      <c r="F40" s="2"/>
      <c r="G40" s="2"/>
      <c r="H40" s="37"/>
      <c r="I40" s="31"/>
      <c r="J40" s="1"/>
      <c r="K40" s="1"/>
    </row>
    <row r="41" spans="1:11" ht="18.75">
      <c r="A41" s="1"/>
      <c r="B41" s="22" t="s">
        <v>159</v>
      </c>
      <c r="C41" s="3" t="s">
        <v>148</v>
      </c>
      <c r="D41" s="1"/>
      <c r="E41" s="1"/>
      <c r="F41" s="1"/>
      <c r="G41" s="1"/>
      <c r="H41" s="38">
        <f>H25</f>
        <v>31</v>
      </c>
      <c r="I41" s="30" t="s">
        <v>185</v>
      </c>
      <c r="J41" s="1"/>
      <c r="K41" s="1"/>
    </row>
    <row r="42" spans="1:11" ht="12.75">
      <c r="A42" s="1"/>
      <c r="B42" s="23"/>
      <c r="C42" s="2"/>
      <c r="D42" s="2"/>
      <c r="E42" s="2"/>
      <c r="F42" s="2"/>
      <c r="G42" s="2"/>
      <c r="H42" s="37"/>
      <c r="I42" s="31"/>
      <c r="J42" s="1"/>
      <c r="K42" s="1"/>
    </row>
    <row r="43" spans="1:11" ht="18.75">
      <c r="A43" s="1"/>
      <c r="B43" s="22" t="s">
        <v>160</v>
      </c>
      <c r="C43" s="3" t="s">
        <v>131</v>
      </c>
      <c r="D43" s="1"/>
      <c r="E43" s="1"/>
      <c r="F43" s="1"/>
      <c r="G43" s="1"/>
      <c r="H43" s="36">
        <f>I25</f>
        <v>28</v>
      </c>
      <c r="I43" s="30" t="s">
        <v>185</v>
      </c>
      <c r="J43" s="1"/>
      <c r="K43" s="1"/>
    </row>
    <row r="44" spans="1:11" ht="12.75">
      <c r="A44" s="1"/>
      <c r="B44" s="23"/>
      <c r="C44" s="2"/>
      <c r="D44" s="2"/>
      <c r="E44" s="2"/>
      <c r="F44" s="2"/>
      <c r="G44" s="2"/>
      <c r="H44" s="37"/>
      <c r="I44" s="31"/>
      <c r="J44" s="1"/>
      <c r="K44" s="1"/>
    </row>
    <row r="45" spans="1:11" ht="18.75">
      <c r="A45" s="1"/>
      <c r="B45" s="24" t="s">
        <v>161</v>
      </c>
      <c r="C45" s="3" t="s">
        <v>557</v>
      </c>
      <c r="D45" s="1"/>
      <c r="E45" s="1"/>
      <c r="F45" s="1"/>
      <c r="G45" s="1"/>
      <c r="H45" s="36">
        <v>8.7</v>
      </c>
      <c r="I45" s="31" t="s">
        <v>559</v>
      </c>
      <c r="J45" s="1"/>
      <c r="K45" s="1"/>
    </row>
    <row r="46" spans="1:11" ht="12.75">
      <c r="A46" s="1"/>
      <c r="B46" s="23"/>
      <c r="C46" s="6" t="s">
        <v>558</v>
      </c>
      <c r="D46" s="2"/>
      <c r="E46" s="2"/>
      <c r="F46" s="2"/>
      <c r="G46" s="2"/>
      <c r="H46" s="37"/>
      <c r="I46" s="31"/>
      <c r="J46" s="1"/>
      <c r="K46" s="1"/>
    </row>
    <row r="47" spans="1:11" ht="12.75">
      <c r="A47" s="1"/>
      <c r="B47" s="23"/>
      <c r="C47" s="2"/>
      <c r="D47" s="2"/>
      <c r="E47" s="2"/>
      <c r="F47" s="2"/>
      <c r="G47" s="2"/>
      <c r="H47" s="37"/>
      <c r="I47" s="31"/>
      <c r="J47" s="1"/>
      <c r="K47" s="1"/>
    </row>
    <row r="48" spans="1:11" ht="18.75">
      <c r="A48" s="1"/>
      <c r="B48" s="24" t="s">
        <v>162</v>
      </c>
      <c r="C48" s="3" t="s">
        <v>562</v>
      </c>
      <c r="D48" s="1"/>
      <c r="E48" s="1"/>
      <c r="F48" s="1"/>
      <c r="G48" s="1"/>
      <c r="H48" s="36">
        <v>38</v>
      </c>
      <c r="I48" s="31" t="s">
        <v>560</v>
      </c>
      <c r="J48" s="1"/>
      <c r="K48" s="1"/>
    </row>
    <row r="49" spans="1:11" ht="12.75">
      <c r="A49" s="1"/>
      <c r="B49" s="23"/>
      <c r="C49" s="6"/>
      <c r="D49" s="1"/>
      <c r="E49" s="1"/>
      <c r="F49" s="1"/>
      <c r="G49" s="1"/>
      <c r="H49" s="36"/>
      <c r="I49" s="8"/>
      <c r="J49" s="1"/>
      <c r="K49" s="1"/>
    </row>
    <row r="50" spans="1:11" ht="18.75">
      <c r="A50" s="1"/>
      <c r="B50" s="24" t="s">
        <v>163</v>
      </c>
      <c r="C50" s="3" t="s">
        <v>563</v>
      </c>
      <c r="D50" s="1"/>
      <c r="E50" s="1"/>
      <c r="F50" s="1"/>
      <c r="G50" s="1"/>
      <c r="H50" s="39">
        <v>0.0008</v>
      </c>
      <c r="I50" s="31" t="s">
        <v>138</v>
      </c>
      <c r="J50" s="1"/>
      <c r="K50" s="1"/>
    </row>
    <row r="51" spans="1:11" ht="12.75">
      <c r="A51" s="1"/>
      <c r="B51" s="23"/>
      <c r="C51" s="2"/>
      <c r="D51" s="2"/>
      <c r="E51" s="2"/>
      <c r="F51" s="2"/>
      <c r="G51" s="2"/>
      <c r="H51" s="16"/>
      <c r="I51" s="31"/>
      <c r="J51" s="1"/>
      <c r="K51" s="1"/>
    </row>
    <row r="52" spans="1:11" ht="18.75">
      <c r="A52" s="1"/>
      <c r="B52" s="24" t="s">
        <v>164</v>
      </c>
      <c r="C52" s="3" t="s">
        <v>152</v>
      </c>
      <c r="D52" s="1"/>
      <c r="E52" s="1"/>
      <c r="F52" s="1"/>
      <c r="G52" s="1"/>
      <c r="H52" s="40">
        <f>'расчет 2'!H152</f>
        <v>0.0011131314146480857</v>
      </c>
      <c r="I52" s="31" t="s">
        <v>560</v>
      </c>
      <c r="J52" s="1"/>
      <c r="K52" s="1"/>
    </row>
    <row r="53" spans="1:11" ht="15.75">
      <c r="A53" s="1"/>
      <c r="B53" s="24"/>
      <c r="C53" s="6" t="s">
        <v>207</v>
      </c>
      <c r="D53" s="1"/>
      <c r="E53" s="1"/>
      <c r="F53" s="1"/>
      <c r="G53" s="1"/>
      <c r="H53" s="40"/>
      <c r="I53" s="8"/>
      <c r="J53" s="1"/>
      <c r="K53" s="1"/>
    </row>
    <row r="54" spans="1:11" ht="12.75">
      <c r="A54" s="1"/>
      <c r="B54" s="23"/>
      <c r="C54" s="2"/>
      <c r="D54" s="2"/>
      <c r="E54" s="2"/>
      <c r="F54" s="2"/>
      <c r="G54" s="2"/>
      <c r="H54" s="16"/>
      <c r="I54" s="31"/>
      <c r="J54" s="1"/>
      <c r="K54" s="1"/>
    </row>
    <row r="55" spans="1:11" ht="18.75">
      <c r="A55" s="1"/>
      <c r="B55" s="24" t="s">
        <v>165</v>
      </c>
      <c r="C55" s="3" t="s">
        <v>144</v>
      </c>
      <c r="D55" s="1"/>
      <c r="E55" s="1"/>
      <c r="F55" s="1"/>
      <c r="G55" s="1"/>
      <c r="H55" s="85">
        <v>0.0004</v>
      </c>
      <c r="I55" s="31" t="s">
        <v>138</v>
      </c>
      <c r="J55" s="1"/>
      <c r="K55" s="1"/>
    </row>
    <row r="56" spans="1:11" ht="12.75">
      <c r="A56" s="1"/>
      <c r="B56" s="1" t="s">
        <v>142</v>
      </c>
      <c r="C56" s="2"/>
      <c r="D56" s="2"/>
      <c r="E56" s="2"/>
      <c r="F56" s="2"/>
      <c r="G56" s="2"/>
      <c r="H56" s="1"/>
      <c r="I56" s="1"/>
      <c r="J56" s="1"/>
      <c r="K56" s="1"/>
    </row>
    <row r="57" spans="1:11" ht="12.75">
      <c r="A57" s="1"/>
      <c r="B57" s="1"/>
      <c r="C57" s="2"/>
      <c r="D57" s="2"/>
      <c r="E57" s="2"/>
      <c r="F57" s="2"/>
      <c r="G57" s="2"/>
      <c r="H57" s="1"/>
      <c r="I57" s="1"/>
      <c r="J57" s="1"/>
      <c r="K57" s="1"/>
    </row>
    <row r="58" spans="1:11" ht="12.75">
      <c r="A58" s="1"/>
      <c r="B58" s="1"/>
      <c r="C58" s="2"/>
      <c r="D58" s="2"/>
      <c r="E58" s="2"/>
      <c r="F58" s="2"/>
      <c r="G58" s="2"/>
      <c r="H58" s="1"/>
      <c r="I58" s="1"/>
      <c r="J58" s="1"/>
      <c r="K58" s="1"/>
    </row>
    <row r="59" spans="1:11" ht="12.75">
      <c r="A59" s="1"/>
      <c r="B59" s="1"/>
      <c r="C59" s="2"/>
      <c r="D59" s="2"/>
      <c r="E59" s="2"/>
      <c r="F59" s="2"/>
      <c r="G59" s="2"/>
      <c r="H59" s="1"/>
      <c r="I59" s="1"/>
      <c r="J59" s="1"/>
      <c r="K59" s="1"/>
    </row>
    <row r="60" spans="1:11" ht="15">
      <c r="A60" s="1"/>
      <c r="B60" s="64" t="s">
        <v>278</v>
      </c>
      <c r="C60" s="61"/>
      <c r="D60" s="61"/>
      <c r="E60" s="61"/>
      <c r="F60" s="61"/>
      <c r="G60" s="61"/>
      <c r="H60" s="65"/>
      <c r="I60" s="65"/>
      <c r="J60" s="149"/>
      <c r="K60" s="1"/>
    </row>
    <row r="61" spans="1:11" ht="12.75">
      <c r="A61" s="1"/>
      <c r="B61" s="1"/>
      <c r="C61" s="2"/>
      <c r="D61" s="2"/>
      <c r="E61" s="2"/>
      <c r="F61" s="2"/>
      <c r="G61" s="2"/>
      <c r="H61" s="1"/>
      <c r="I61" s="1"/>
      <c r="J61" s="1"/>
      <c r="K61" s="1"/>
    </row>
    <row r="62" spans="1:11" ht="12.75">
      <c r="A62" s="1"/>
      <c r="B62" s="1"/>
      <c r="C62" s="2"/>
      <c r="D62" s="2"/>
      <c r="E62" s="2"/>
      <c r="F62" s="2"/>
      <c r="G62" s="2"/>
      <c r="H62" s="1"/>
      <c r="I62" s="1"/>
      <c r="J62" s="1"/>
      <c r="K62" s="1"/>
    </row>
    <row r="63" spans="1:11" ht="12.75">
      <c r="A63" s="1"/>
      <c r="B63" s="1" t="s">
        <v>177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 t="s">
        <v>60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 t="s">
        <v>178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21">
      <c r="A68" s="1"/>
      <c r="B68" s="25" t="s">
        <v>206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 t="s">
        <v>149</v>
      </c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21">
      <c r="A74" s="1"/>
      <c r="B74" s="49" t="s">
        <v>205</v>
      </c>
      <c r="C74" s="3" t="s">
        <v>173</v>
      </c>
      <c r="D74" s="1"/>
      <c r="E74" s="1"/>
      <c r="F74" s="1"/>
      <c r="G74" s="1"/>
      <c r="H74" s="17">
        <f>(H76-H78)/((1/H80)+(H90/H88)+(1/H82))</f>
        <v>47.01372864879497</v>
      </c>
      <c r="I74" s="31" t="s">
        <v>561</v>
      </c>
      <c r="J74" s="1"/>
      <c r="K74" s="1"/>
    </row>
    <row r="75" spans="1:11" ht="12.75">
      <c r="A75" s="1"/>
      <c r="B75" s="23"/>
      <c r="C75" s="1"/>
      <c r="D75" s="1"/>
      <c r="E75" s="1"/>
      <c r="F75" s="1"/>
      <c r="G75" s="1"/>
      <c r="H75" s="18"/>
      <c r="I75" s="8"/>
      <c r="J75" s="1"/>
      <c r="K75" s="1"/>
    </row>
    <row r="76" spans="1:11" ht="18.75">
      <c r="A76" s="1"/>
      <c r="B76" s="22" t="s">
        <v>157</v>
      </c>
      <c r="C76" s="3" t="s">
        <v>133</v>
      </c>
      <c r="D76" s="1"/>
      <c r="E76" s="1"/>
      <c r="F76" s="1"/>
      <c r="G76" s="1"/>
      <c r="H76" s="18">
        <f>H37</f>
        <v>38</v>
      </c>
      <c r="I76" s="30" t="s">
        <v>185</v>
      </c>
      <c r="J76" s="1"/>
      <c r="K76" s="1"/>
    </row>
    <row r="77" spans="1:11" ht="12.75">
      <c r="A77" s="1"/>
      <c r="B77" s="23"/>
      <c r="C77" s="1"/>
      <c r="D77" s="1"/>
      <c r="E77" s="1"/>
      <c r="F77" s="1"/>
      <c r="G77" s="1"/>
      <c r="H77" s="18"/>
      <c r="I77" s="31"/>
      <c r="J77" s="1"/>
      <c r="K77" s="1"/>
    </row>
    <row r="78" spans="1:11" ht="18.75">
      <c r="A78" s="1"/>
      <c r="B78" s="22" t="s">
        <v>160</v>
      </c>
      <c r="C78" s="3" t="s">
        <v>131</v>
      </c>
      <c r="D78" s="1"/>
      <c r="E78" s="1"/>
      <c r="F78" s="1"/>
      <c r="G78" s="1"/>
      <c r="H78" s="19">
        <f>H43</f>
        <v>28</v>
      </c>
      <c r="I78" s="30" t="s">
        <v>185</v>
      </c>
      <c r="J78" s="1"/>
      <c r="K78" s="1"/>
    </row>
    <row r="79" spans="1:11" ht="12.75">
      <c r="A79" s="1"/>
      <c r="B79" s="23"/>
      <c r="C79" s="1"/>
      <c r="D79" s="1"/>
      <c r="E79" s="1"/>
      <c r="F79" s="1"/>
      <c r="G79" s="1"/>
      <c r="H79" s="18"/>
      <c r="I79" s="8"/>
      <c r="J79" s="1"/>
      <c r="K79" s="1"/>
    </row>
    <row r="80" spans="1:11" ht="18.75">
      <c r="A80" s="1"/>
      <c r="B80" s="24" t="s">
        <v>161</v>
      </c>
      <c r="C80" s="3" t="s">
        <v>557</v>
      </c>
      <c r="D80" s="1"/>
      <c r="E80" s="1"/>
      <c r="F80" s="1"/>
      <c r="G80" s="1"/>
      <c r="H80" s="18">
        <f>H45</f>
        <v>8.7</v>
      </c>
      <c r="I80" s="31" t="s">
        <v>559</v>
      </c>
      <c r="J80" s="1"/>
      <c r="K80" s="1"/>
    </row>
    <row r="81" spans="1:11" ht="12.75">
      <c r="A81" s="1"/>
      <c r="B81" s="23"/>
      <c r="C81" s="1"/>
      <c r="D81" s="1"/>
      <c r="E81" s="1"/>
      <c r="F81" s="1"/>
      <c r="G81" s="1"/>
      <c r="H81" s="18"/>
      <c r="I81" s="8"/>
      <c r="J81" s="1"/>
      <c r="K81" s="1"/>
    </row>
    <row r="82" spans="1:11" ht="18.75">
      <c r="A82" s="1"/>
      <c r="B82" s="47" t="s">
        <v>202</v>
      </c>
      <c r="C82" s="3" t="s">
        <v>208</v>
      </c>
      <c r="D82" s="1"/>
      <c r="E82" s="1"/>
      <c r="F82" s="1"/>
      <c r="G82" s="1"/>
      <c r="H82" s="15">
        <f>(8.4+(0.06*(H86-H78)))*1.16</f>
        <v>10.2312</v>
      </c>
      <c r="I82" s="31" t="s">
        <v>559</v>
      </c>
      <c r="J82" s="1"/>
      <c r="K82" s="1"/>
    </row>
    <row r="83" spans="1:11" ht="12.75">
      <c r="A83" s="1"/>
      <c r="B83" s="23"/>
      <c r="C83" s="8" t="s">
        <v>140</v>
      </c>
      <c r="D83" s="1"/>
      <c r="E83" s="1"/>
      <c r="F83" s="1"/>
      <c r="G83" s="1"/>
      <c r="H83" s="18"/>
      <c r="I83" s="8"/>
      <c r="J83" s="1"/>
      <c r="K83" s="1"/>
    </row>
    <row r="84" spans="1:11" ht="14.25">
      <c r="A84" s="1"/>
      <c r="B84" s="23"/>
      <c r="C84" s="50" t="s">
        <v>564</v>
      </c>
      <c r="D84" s="1"/>
      <c r="E84" s="1"/>
      <c r="F84" s="1"/>
      <c r="G84" s="1"/>
      <c r="H84" s="18"/>
      <c r="I84" s="8"/>
      <c r="J84" s="1"/>
      <c r="K84" s="1"/>
    </row>
    <row r="85" spans="1:11" ht="12.75">
      <c r="A85" s="1"/>
      <c r="B85" s="23"/>
      <c r="C85" s="6" t="s">
        <v>136</v>
      </c>
      <c r="D85" s="1"/>
      <c r="E85" s="1"/>
      <c r="F85" s="1"/>
      <c r="G85" s="1"/>
      <c r="H85" s="18"/>
      <c r="I85" s="8"/>
      <c r="J85" s="1"/>
      <c r="K85" s="1"/>
    </row>
    <row r="86" spans="1:11" ht="18.75">
      <c r="A86" s="1"/>
      <c r="B86" s="22" t="s">
        <v>158</v>
      </c>
      <c r="C86" s="3" t="s">
        <v>147</v>
      </c>
      <c r="D86" s="1"/>
      <c r="E86" s="1"/>
      <c r="F86" s="1"/>
      <c r="G86" s="1"/>
      <c r="H86" s="18">
        <f>H39</f>
        <v>35</v>
      </c>
      <c r="I86" s="30" t="s">
        <v>185</v>
      </c>
      <c r="J86" s="4" t="s">
        <v>142</v>
      </c>
      <c r="K86" s="1"/>
    </row>
    <row r="87" spans="1:11" ht="12.75">
      <c r="A87" s="1"/>
      <c r="B87" s="23"/>
      <c r="C87" s="1"/>
      <c r="D87" s="1"/>
      <c r="E87" s="1"/>
      <c r="F87" s="1"/>
      <c r="G87" s="1"/>
      <c r="H87" s="18"/>
      <c r="I87" s="8"/>
      <c r="J87" s="4"/>
      <c r="K87" s="1"/>
    </row>
    <row r="88" spans="1:11" ht="18.75">
      <c r="A88" s="1"/>
      <c r="B88" s="24" t="s">
        <v>171</v>
      </c>
      <c r="C88" s="3" t="s">
        <v>562</v>
      </c>
      <c r="D88" s="1"/>
      <c r="E88" s="1"/>
      <c r="F88" s="1"/>
      <c r="G88" s="1"/>
      <c r="H88" s="18">
        <f>H48</f>
        <v>38</v>
      </c>
      <c r="I88" s="31" t="s">
        <v>560</v>
      </c>
      <c r="J88" s="4"/>
      <c r="K88" s="1"/>
    </row>
    <row r="89" spans="1:11" ht="12.75">
      <c r="A89" s="1"/>
      <c r="B89" s="23"/>
      <c r="C89" s="1"/>
      <c r="D89" s="1"/>
      <c r="E89" s="1"/>
      <c r="F89" s="1"/>
      <c r="G89" s="1"/>
      <c r="H89" s="18"/>
      <c r="I89" s="8"/>
      <c r="J89" s="1"/>
      <c r="K89" s="1"/>
    </row>
    <row r="90" spans="1:11" ht="18.75">
      <c r="A90" s="1"/>
      <c r="B90" s="24" t="s">
        <v>170</v>
      </c>
      <c r="C90" s="3" t="s">
        <v>141</v>
      </c>
      <c r="D90" s="1"/>
      <c r="E90" s="1"/>
      <c r="F90" s="1"/>
      <c r="G90" s="1"/>
      <c r="H90" s="20">
        <f>H50</f>
        <v>0.0008</v>
      </c>
      <c r="I90" s="31" t="s">
        <v>138</v>
      </c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 t="s">
        <v>179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181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180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 t="s">
        <v>182</v>
      </c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 t="s">
        <v>184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 t="s">
        <v>183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21">
      <c r="A102" s="1"/>
      <c r="B102" s="27" t="s">
        <v>168</v>
      </c>
      <c r="C102" s="1"/>
      <c r="D102" s="1"/>
      <c r="E102" s="1"/>
      <c r="F102" s="1"/>
      <c r="G102" s="1"/>
      <c r="H102" s="9">
        <f>H74</f>
        <v>47.01372864879497</v>
      </c>
      <c r="I102" s="31" t="s">
        <v>561</v>
      </c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 t="s">
        <v>193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 t="s">
        <v>142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1">
      <c r="A120" s="1"/>
      <c r="B120" s="25" t="s">
        <v>201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 t="s">
        <v>199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21">
      <c r="A126" s="1"/>
      <c r="B126" s="44" t="s">
        <v>204</v>
      </c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 t="s">
        <v>143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22" t="s">
        <v>166</v>
      </c>
      <c r="C132" s="3" t="s">
        <v>172</v>
      </c>
      <c r="D132" s="1"/>
      <c r="E132" s="1"/>
      <c r="F132" s="1"/>
      <c r="G132" s="1"/>
      <c r="H132" s="42">
        <f>H102</f>
        <v>47.01372864879497</v>
      </c>
      <c r="I132" s="31" t="s">
        <v>561</v>
      </c>
      <c r="J132" s="1"/>
      <c r="K132" s="1"/>
    </row>
    <row r="133" spans="1:11" ht="12.75">
      <c r="A133" s="1"/>
      <c r="B133" s="23"/>
      <c r="C133" s="1"/>
      <c r="D133" s="1"/>
      <c r="E133" s="1"/>
      <c r="F133" s="1"/>
      <c r="G133" s="1"/>
      <c r="H133" s="7"/>
      <c r="I133" s="31"/>
      <c r="J133" s="1"/>
      <c r="K133" s="1"/>
    </row>
    <row r="134" spans="1:11" ht="18.75">
      <c r="A134" s="1"/>
      <c r="B134" s="22" t="s">
        <v>174</v>
      </c>
      <c r="C134" s="3" t="s">
        <v>132</v>
      </c>
      <c r="D134" s="1"/>
      <c r="E134" s="1"/>
      <c r="F134" s="1"/>
      <c r="G134" s="1"/>
      <c r="H134" s="18">
        <f>H33</f>
        <v>90</v>
      </c>
      <c r="I134" s="30" t="s">
        <v>185</v>
      </c>
      <c r="J134" s="1"/>
      <c r="K134" s="1"/>
    </row>
    <row r="135" spans="1:11" ht="12.75">
      <c r="A135" s="1"/>
      <c r="B135" s="23"/>
      <c r="C135" s="1"/>
      <c r="D135" s="1"/>
      <c r="E135" s="1"/>
      <c r="F135" s="1"/>
      <c r="G135" s="1"/>
      <c r="H135" s="18"/>
      <c r="I135" s="31"/>
      <c r="J135" s="1"/>
      <c r="K135" s="1"/>
    </row>
    <row r="136" spans="1:11" ht="18.75">
      <c r="A136" s="1"/>
      <c r="B136" s="22" t="s">
        <v>157</v>
      </c>
      <c r="C136" s="3" t="s">
        <v>133</v>
      </c>
      <c r="D136" s="1"/>
      <c r="E136" s="1"/>
      <c r="F136" s="1"/>
      <c r="G136" s="1"/>
      <c r="H136" s="18">
        <f>H37</f>
        <v>38</v>
      </c>
      <c r="I136" s="30" t="s">
        <v>185</v>
      </c>
      <c r="J136" s="1"/>
      <c r="K136" s="1"/>
    </row>
    <row r="137" spans="1:11" ht="12.75">
      <c r="A137" s="1"/>
      <c r="B137" s="23"/>
      <c r="C137" s="1"/>
      <c r="D137" s="1"/>
      <c r="E137" s="1"/>
      <c r="F137" s="1"/>
      <c r="G137" s="1"/>
      <c r="H137" s="18"/>
      <c r="I137" s="31"/>
      <c r="J137" s="1"/>
      <c r="K137" s="1"/>
    </row>
    <row r="138" spans="1:11" ht="18.75">
      <c r="A138" s="1"/>
      <c r="B138" s="24" t="s">
        <v>161</v>
      </c>
      <c r="C138" s="3" t="s">
        <v>557</v>
      </c>
      <c r="D138" s="1"/>
      <c r="E138" s="1"/>
      <c r="F138" s="1"/>
      <c r="G138" s="1"/>
      <c r="H138" s="18">
        <f>H45</f>
        <v>8.7</v>
      </c>
      <c r="I138" s="31" t="s">
        <v>559</v>
      </c>
      <c r="J138" s="1"/>
      <c r="K138" s="1"/>
    </row>
    <row r="139" spans="1:11" ht="12.75">
      <c r="A139" s="1"/>
      <c r="B139" s="23"/>
      <c r="C139" s="1"/>
      <c r="D139" s="1"/>
      <c r="E139" s="1"/>
      <c r="F139" s="1"/>
      <c r="G139" s="1"/>
      <c r="H139" s="7"/>
      <c r="I139" s="31"/>
      <c r="J139" s="1"/>
      <c r="K139" s="1"/>
    </row>
    <row r="140" spans="1:11" ht="21">
      <c r="A140" s="1"/>
      <c r="B140" s="48" t="s">
        <v>203</v>
      </c>
      <c r="C140" s="3" t="s">
        <v>200</v>
      </c>
      <c r="D140" s="1"/>
      <c r="E140" s="1"/>
      <c r="F140" s="1"/>
      <c r="G140" s="1"/>
      <c r="H140" s="45">
        <f>1/(((H134-H136)/H132)-((1/H138)+(H144/H142)+(H148/H146)))</f>
        <v>1.582905359702555</v>
      </c>
      <c r="I140" s="31" t="s">
        <v>559</v>
      </c>
      <c r="J140" s="1"/>
      <c r="K140" s="1"/>
    </row>
    <row r="141" spans="1:11" ht="12.75">
      <c r="A141" s="1"/>
      <c r="B141" s="23"/>
      <c r="C141" s="1"/>
      <c r="D141" s="1"/>
      <c r="E141" s="1"/>
      <c r="F141" s="1"/>
      <c r="G141" s="1"/>
      <c r="H141" s="11"/>
      <c r="I141" s="31"/>
      <c r="J141" s="1"/>
      <c r="K141" s="1"/>
    </row>
    <row r="142" spans="1:11" ht="18.75">
      <c r="A142" s="1"/>
      <c r="B142" s="24" t="s">
        <v>162</v>
      </c>
      <c r="C142" s="3" t="s">
        <v>562</v>
      </c>
      <c r="D142" s="1"/>
      <c r="E142" s="1"/>
      <c r="F142" s="1"/>
      <c r="G142" s="1"/>
      <c r="H142" s="18">
        <f>H48</f>
        <v>38</v>
      </c>
      <c r="I142" s="31" t="s">
        <v>560</v>
      </c>
      <c r="J142" s="1"/>
      <c r="K142" s="1"/>
    </row>
    <row r="143" spans="1:11" ht="12.75">
      <c r="A143" s="1"/>
      <c r="B143" s="23"/>
      <c r="C143" s="1"/>
      <c r="D143" s="1"/>
      <c r="E143" s="1"/>
      <c r="F143" s="1"/>
      <c r="G143" s="1"/>
      <c r="H143" s="7"/>
      <c r="I143" s="31"/>
      <c r="J143" s="1"/>
      <c r="K143" s="1"/>
    </row>
    <row r="144" spans="1:11" ht="18.75">
      <c r="A144" s="1"/>
      <c r="B144" s="24" t="s">
        <v>170</v>
      </c>
      <c r="C144" s="3" t="s">
        <v>141</v>
      </c>
      <c r="D144" s="1"/>
      <c r="E144" s="1"/>
      <c r="F144" s="1"/>
      <c r="G144" s="1"/>
      <c r="H144" s="20">
        <f>H50</f>
        <v>0.0008</v>
      </c>
      <c r="I144" s="31" t="s">
        <v>138</v>
      </c>
      <c r="J144" s="4" t="s">
        <v>142</v>
      </c>
      <c r="K144" s="4" t="s">
        <v>142</v>
      </c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4"/>
      <c r="K145" s="4"/>
    </row>
    <row r="146" spans="1:11" ht="18.75">
      <c r="A146" s="1"/>
      <c r="B146" s="24" t="s">
        <v>164</v>
      </c>
      <c r="C146" s="3" t="s">
        <v>152</v>
      </c>
      <c r="D146" s="1"/>
      <c r="E146" s="1"/>
      <c r="F146" s="1"/>
      <c r="G146" s="1"/>
      <c r="H146" s="46">
        <f>H52</f>
        <v>0.0011131314146480857</v>
      </c>
      <c r="I146" s="31" t="s">
        <v>560</v>
      </c>
      <c r="J146" s="4"/>
      <c r="K146" s="4"/>
    </row>
    <row r="147" spans="1:11" ht="12.75">
      <c r="A147" s="1"/>
      <c r="B147" s="23"/>
      <c r="C147" s="2"/>
      <c r="D147" s="2"/>
      <c r="E147" s="2"/>
      <c r="F147" s="2"/>
      <c r="G147" s="2"/>
      <c r="H147" s="16"/>
      <c r="I147" s="31"/>
      <c r="J147" s="1"/>
      <c r="K147" s="1"/>
    </row>
    <row r="148" spans="1:11" ht="18.75">
      <c r="A148" s="1"/>
      <c r="B148" s="24" t="s">
        <v>165</v>
      </c>
      <c r="C148" s="3" t="s">
        <v>144</v>
      </c>
      <c r="D148" s="1"/>
      <c r="E148" s="1"/>
      <c r="F148" s="1"/>
      <c r="G148" s="1"/>
      <c r="H148" s="41">
        <f>H55</f>
        <v>0.0004</v>
      </c>
      <c r="I148" s="31" t="s">
        <v>138</v>
      </c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64" t="s">
        <v>280</v>
      </c>
      <c r="C152" s="65"/>
      <c r="D152" s="65"/>
      <c r="E152" s="65"/>
      <c r="F152" s="65"/>
      <c r="G152" s="65"/>
      <c r="H152" s="65"/>
      <c r="I152" s="65"/>
      <c r="J152" s="149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4" t="s">
        <v>221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21">
      <c r="A156" s="1"/>
      <c r="B156" s="14" t="s">
        <v>623</v>
      </c>
      <c r="C156" s="1"/>
      <c r="D156" s="1"/>
      <c r="E156" s="1"/>
      <c r="F156" s="1"/>
      <c r="G156" s="14">
        <f>H140</f>
        <v>1.582905359702555</v>
      </c>
      <c r="H156" s="55" t="s">
        <v>565</v>
      </c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 t="s">
        <v>142</v>
      </c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rowBreaks count="2" manualBreakCount="2">
    <brk id="55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9"/>
  <sheetViews>
    <sheetView workbookViewId="0" topLeftCell="A1">
      <selection activeCell="D31" sqref="D31"/>
    </sheetView>
  </sheetViews>
  <sheetFormatPr defaultColWidth="9.00390625" defaultRowHeight="12.75"/>
  <cols>
    <col min="8" max="8" width="9.625" style="0" bestFit="1" customWidth="1"/>
  </cols>
  <sheetData>
    <row r="1" spans="1:11" ht="15.75">
      <c r="A1" s="1"/>
      <c r="B1" s="21" t="s">
        <v>215</v>
      </c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66" t="s">
        <v>284</v>
      </c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64" t="s">
        <v>283</v>
      </c>
      <c r="C4" s="65"/>
      <c r="D4" s="65"/>
      <c r="E4" s="65"/>
      <c r="F4" s="65"/>
      <c r="G4" s="65"/>
      <c r="H4" s="65"/>
      <c r="I4" s="65"/>
      <c r="J4" s="149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64" t="s">
        <v>277</v>
      </c>
      <c r="C18" s="65"/>
      <c r="D18" s="65"/>
      <c r="E18" s="65"/>
      <c r="F18" s="65"/>
      <c r="G18" s="65"/>
      <c r="H18" s="65"/>
      <c r="I18" s="65"/>
      <c r="J18" s="149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29" t="s">
        <v>20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43" t="s">
        <v>275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26" t="s">
        <v>122</v>
      </c>
      <c r="C23" s="26" t="s">
        <v>123</v>
      </c>
      <c r="D23" s="26" t="s">
        <v>124</v>
      </c>
      <c r="E23" s="26" t="s">
        <v>126</v>
      </c>
      <c r="F23" s="26" t="s">
        <v>125</v>
      </c>
      <c r="G23" s="26" t="s">
        <v>127</v>
      </c>
      <c r="H23" s="26" t="s">
        <v>128</v>
      </c>
      <c r="I23" s="26" t="s">
        <v>129</v>
      </c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2">
        <v>100</v>
      </c>
      <c r="C25" s="12">
        <v>98</v>
      </c>
      <c r="D25" s="12">
        <v>97</v>
      </c>
      <c r="E25" s="12">
        <v>71</v>
      </c>
      <c r="F25" s="12">
        <v>40</v>
      </c>
      <c r="G25" s="12">
        <v>35</v>
      </c>
      <c r="H25" s="12">
        <v>31</v>
      </c>
      <c r="I25" s="12">
        <v>28</v>
      </c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 t="s">
        <v>216</v>
      </c>
      <c r="C27" s="2"/>
      <c r="D27" s="2"/>
      <c r="E27" s="2"/>
      <c r="F27" s="2"/>
      <c r="G27" s="2"/>
      <c r="H27" s="1"/>
      <c r="I27" s="1"/>
      <c r="J27" s="1"/>
      <c r="K27" s="1"/>
    </row>
    <row r="28" spans="1:11" ht="12.75">
      <c r="A28" s="1"/>
      <c r="B28" s="1"/>
      <c r="C28" s="2"/>
      <c r="D28" s="2"/>
      <c r="E28" s="2"/>
      <c r="F28" s="2"/>
      <c r="G28" s="2"/>
      <c r="H28" s="1"/>
      <c r="I28" s="1"/>
      <c r="J28" s="1"/>
      <c r="K28" s="1"/>
    </row>
    <row r="29" spans="1:11" ht="18.75">
      <c r="A29" s="1"/>
      <c r="B29" s="22" t="s">
        <v>153</v>
      </c>
      <c r="C29" s="5" t="s">
        <v>134</v>
      </c>
      <c r="D29" s="2"/>
      <c r="E29" s="2"/>
      <c r="F29" s="2"/>
      <c r="G29" s="2"/>
      <c r="H29" s="36">
        <f>B25</f>
        <v>100</v>
      </c>
      <c r="I29" s="30" t="s">
        <v>185</v>
      </c>
      <c r="J29" s="1"/>
      <c r="K29" s="1"/>
    </row>
    <row r="30" spans="1:11" ht="12.75">
      <c r="A30" s="1"/>
      <c r="B30" s="23"/>
      <c r="C30" s="2"/>
      <c r="D30" s="2"/>
      <c r="E30" s="2"/>
      <c r="F30" s="2"/>
      <c r="G30" s="2"/>
      <c r="H30" s="37"/>
      <c r="I30" s="8"/>
      <c r="J30" s="1"/>
      <c r="K30" s="1"/>
    </row>
    <row r="31" spans="1:11" ht="18.75">
      <c r="A31" s="1"/>
      <c r="B31" s="22" t="s">
        <v>154</v>
      </c>
      <c r="C31" s="3" t="s">
        <v>146</v>
      </c>
      <c r="D31" s="1"/>
      <c r="E31" s="1"/>
      <c r="F31" s="1"/>
      <c r="G31" s="1"/>
      <c r="H31" s="36">
        <f>C25</f>
        <v>98</v>
      </c>
      <c r="I31" s="30" t="s">
        <v>185</v>
      </c>
      <c r="J31" s="4" t="s">
        <v>142</v>
      </c>
      <c r="K31" s="1"/>
    </row>
    <row r="32" spans="1:11" ht="15.75">
      <c r="A32" s="1"/>
      <c r="B32" s="22"/>
      <c r="C32" s="3"/>
      <c r="D32" s="1"/>
      <c r="E32" s="1"/>
      <c r="F32" s="1"/>
      <c r="G32" s="1"/>
      <c r="H32" s="36"/>
      <c r="I32" s="30"/>
      <c r="J32" s="4"/>
      <c r="K32" s="1"/>
    </row>
    <row r="33" spans="1:11" ht="18.75">
      <c r="A33" s="1"/>
      <c r="B33" s="22" t="s">
        <v>155</v>
      </c>
      <c r="C33" s="3" t="s">
        <v>132</v>
      </c>
      <c r="D33" s="2"/>
      <c r="E33" s="2"/>
      <c r="F33" s="2"/>
      <c r="G33" s="2"/>
      <c r="H33" s="36">
        <f>D25</f>
        <v>97</v>
      </c>
      <c r="I33" s="30" t="s">
        <v>185</v>
      </c>
      <c r="J33" s="4"/>
      <c r="K33" s="1"/>
    </row>
    <row r="34" spans="1:11" ht="15.75">
      <c r="A34" s="1"/>
      <c r="B34" s="22"/>
      <c r="C34" s="3"/>
      <c r="D34" s="1"/>
      <c r="E34" s="1"/>
      <c r="F34" s="1"/>
      <c r="G34" s="1"/>
      <c r="H34" s="36"/>
      <c r="I34" s="30"/>
      <c r="J34" s="1"/>
      <c r="K34" s="1"/>
    </row>
    <row r="35" spans="1:11" ht="18.75">
      <c r="A35" s="1"/>
      <c r="B35" s="22" t="s">
        <v>156</v>
      </c>
      <c r="C35" s="3" t="s">
        <v>135</v>
      </c>
      <c r="D35" s="2"/>
      <c r="E35" s="2"/>
      <c r="F35" s="2"/>
      <c r="G35" s="2"/>
      <c r="H35" s="36">
        <f>E25</f>
        <v>71</v>
      </c>
      <c r="I35" s="30" t="s">
        <v>185</v>
      </c>
      <c r="J35" s="1"/>
      <c r="K35" s="1"/>
    </row>
    <row r="36" spans="1:11" ht="12.75">
      <c r="A36" s="1"/>
      <c r="B36" s="23"/>
      <c r="C36" s="5"/>
      <c r="D36" s="2"/>
      <c r="E36" s="2"/>
      <c r="F36" s="2"/>
      <c r="G36" s="2"/>
      <c r="H36" s="37"/>
      <c r="I36" s="31"/>
      <c r="J36" s="1"/>
      <c r="K36" s="1"/>
    </row>
    <row r="37" spans="1:11" ht="18.75">
      <c r="A37" s="1"/>
      <c r="B37" s="22" t="s">
        <v>157</v>
      </c>
      <c r="C37" s="3" t="s">
        <v>133</v>
      </c>
      <c r="D37" s="2"/>
      <c r="E37" s="2"/>
      <c r="F37" s="2"/>
      <c r="G37" s="2"/>
      <c r="H37" s="36">
        <f>F25</f>
        <v>40</v>
      </c>
      <c r="I37" s="30" t="s">
        <v>185</v>
      </c>
      <c r="J37" s="1"/>
      <c r="K37" s="1"/>
    </row>
    <row r="38" spans="1:11" ht="12.75">
      <c r="A38" s="1"/>
      <c r="B38" s="23"/>
      <c r="C38" s="5"/>
      <c r="D38" s="2"/>
      <c r="E38" s="2"/>
      <c r="F38" s="2"/>
      <c r="G38" s="2"/>
      <c r="H38" s="37"/>
      <c r="I38" s="31"/>
      <c r="J38" s="1"/>
      <c r="K38" s="1"/>
    </row>
    <row r="39" spans="1:11" ht="18.75">
      <c r="A39" s="1"/>
      <c r="B39" s="22" t="s">
        <v>158</v>
      </c>
      <c r="C39" s="3" t="s">
        <v>147</v>
      </c>
      <c r="D39" s="2"/>
      <c r="E39" s="2"/>
      <c r="F39" s="2"/>
      <c r="G39" s="2"/>
      <c r="H39" s="36">
        <f>G25</f>
        <v>35</v>
      </c>
      <c r="I39" s="30" t="s">
        <v>185</v>
      </c>
      <c r="J39" s="1"/>
      <c r="K39" s="1"/>
    </row>
    <row r="40" spans="1:11" ht="12.75">
      <c r="A40" s="1"/>
      <c r="B40" s="23"/>
      <c r="C40" s="2"/>
      <c r="D40" s="2"/>
      <c r="E40" s="2"/>
      <c r="F40" s="2"/>
      <c r="G40" s="2"/>
      <c r="H40" s="37"/>
      <c r="I40" s="31"/>
      <c r="J40" s="1"/>
      <c r="K40" s="1"/>
    </row>
    <row r="41" spans="1:11" ht="18.75">
      <c r="A41" s="1"/>
      <c r="B41" s="22" t="s">
        <v>159</v>
      </c>
      <c r="C41" s="3" t="s">
        <v>148</v>
      </c>
      <c r="D41" s="1"/>
      <c r="E41" s="1"/>
      <c r="F41" s="1"/>
      <c r="G41" s="1"/>
      <c r="H41" s="38">
        <f>H25</f>
        <v>31</v>
      </c>
      <c r="I41" s="30" t="s">
        <v>185</v>
      </c>
      <c r="J41" s="1"/>
      <c r="K41" s="1"/>
    </row>
    <row r="42" spans="1:11" ht="12.75">
      <c r="A42" s="1"/>
      <c r="B42" s="23"/>
      <c r="C42" s="2"/>
      <c r="D42" s="2"/>
      <c r="E42" s="2"/>
      <c r="F42" s="2"/>
      <c r="G42" s="2"/>
      <c r="H42" s="37"/>
      <c r="I42" s="31"/>
      <c r="J42" s="1"/>
      <c r="K42" s="1"/>
    </row>
    <row r="43" spans="1:11" ht="18.75">
      <c r="A43" s="1"/>
      <c r="B43" s="22" t="s">
        <v>160</v>
      </c>
      <c r="C43" s="3" t="s">
        <v>131</v>
      </c>
      <c r="D43" s="1"/>
      <c r="E43" s="1"/>
      <c r="F43" s="1"/>
      <c r="G43" s="1"/>
      <c r="H43" s="36">
        <f>I25</f>
        <v>28</v>
      </c>
      <c r="I43" s="30" t="s">
        <v>185</v>
      </c>
      <c r="J43" s="1"/>
      <c r="K43" s="1"/>
    </row>
    <row r="44" spans="1:11" ht="12.75">
      <c r="A44" s="1"/>
      <c r="B44" s="23"/>
      <c r="C44" s="2"/>
      <c r="D44" s="2"/>
      <c r="E44" s="2"/>
      <c r="F44" s="2"/>
      <c r="G44" s="2"/>
      <c r="H44" s="37"/>
      <c r="I44" s="31"/>
      <c r="J44" s="1"/>
      <c r="K44" s="1"/>
    </row>
    <row r="45" spans="1:11" ht="18.75">
      <c r="A45" s="1"/>
      <c r="B45" s="24" t="s">
        <v>161</v>
      </c>
      <c r="C45" s="3" t="s">
        <v>557</v>
      </c>
      <c r="D45" s="1"/>
      <c r="E45" s="1"/>
      <c r="F45" s="1"/>
      <c r="G45" s="1"/>
      <c r="H45" s="36">
        <v>8.7</v>
      </c>
      <c r="I45" s="31" t="s">
        <v>559</v>
      </c>
      <c r="J45" s="1"/>
      <c r="K45" s="1"/>
    </row>
    <row r="46" spans="1:11" ht="12.75">
      <c r="A46" s="1"/>
      <c r="B46" s="23"/>
      <c r="C46" s="6" t="s">
        <v>558</v>
      </c>
      <c r="D46" s="2"/>
      <c r="E46" s="2"/>
      <c r="F46" s="2"/>
      <c r="G46" s="2"/>
      <c r="H46" s="37"/>
      <c r="I46" s="31"/>
      <c r="J46" s="1"/>
      <c r="K46" s="1"/>
    </row>
    <row r="47" spans="1:11" ht="12.75">
      <c r="A47" s="1"/>
      <c r="B47" s="23"/>
      <c r="C47" s="2"/>
      <c r="D47" s="2"/>
      <c r="E47" s="2"/>
      <c r="F47" s="2"/>
      <c r="G47" s="2"/>
      <c r="H47" s="37"/>
      <c r="I47" s="31"/>
      <c r="J47" s="1"/>
      <c r="K47" s="1"/>
    </row>
    <row r="48" spans="1:11" ht="18.75">
      <c r="A48" s="1"/>
      <c r="B48" s="24" t="s">
        <v>162</v>
      </c>
      <c r="C48" s="3" t="s">
        <v>562</v>
      </c>
      <c r="D48" s="1"/>
      <c r="E48" s="1"/>
      <c r="F48" s="1"/>
      <c r="G48" s="1"/>
      <c r="H48" s="36">
        <v>38</v>
      </c>
      <c r="I48" s="31" t="s">
        <v>560</v>
      </c>
      <c r="J48" s="1"/>
      <c r="K48" s="1"/>
    </row>
    <row r="49" spans="1:11" ht="12.75">
      <c r="A49" s="1"/>
      <c r="B49" s="23"/>
      <c r="C49" s="6"/>
      <c r="D49" s="1"/>
      <c r="E49" s="1"/>
      <c r="F49" s="1"/>
      <c r="G49" s="1"/>
      <c r="H49" s="36"/>
      <c r="I49" s="8"/>
      <c r="J49" s="1"/>
      <c r="K49" s="1"/>
    </row>
    <row r="50" spans="1:11" ht="18.75">
      <c r="A50" s="1"/>
      <c r="B50" s="24" t="s">
        <v>163</v>
      </c>
      <c r="C50" s="3" t="s">
        <v>563</v>
      </c>
      <c r="D50" s="1"/>
      <c r="E50" s="1"/>
      <c r="F50" s="1"/>
      <c r="G50" s="1"/>
      <c r="H50" s="39">
        <v>0.0008</v>
      </c>
      <c r="I50" s="31" t="s">
        <v>138</v>
      </c>
      <c r="J50" s="1"/>
      <c r="K50" s="1"/>
    </row>
    <row r="51" spans="1:11" ht="12.75">
      <c r="A51" s="1"/>
      <c r="B51" s="23"/>
      <c r="C51" s="2"/>
      <c r="D51" s="2"/>
      <c r="E51" s="2"/>
      <c r="F51" s="2"/>
      <c r="G51" s="2"/>
      <c r="H51" s="16"/>
      <c r="I51" s="31"/>
      <c r="J51" s="1"/>
      <c r="K51" s="1"/>
    </row>
    <row r="52" spans="1:11" ht="18.75">
      <c r="A52" s="1"/>
      <c r="B52" s="24" t="s">
        <v>164</v>
      </c>
      <c r="C52" s="3" t="s">
        <v>152</v>
      </c>
      <c r="D52" s="1"/>
      <c r="E52" s="1"/>
      <c r="F52" s="1"/>
      <c r="G52" s="1"/>
      <c r="H52" s="40">
        <f>'расчет 2'!H152</f>
        <v>0.0011131314146480857</v>
      </c>
      <c r="I52" s="31" t="s">
        <v>560</v>
      </c>
      <c r="J52" s="1"/>
      <c r="K52" s="1"/>
    </row>
    <row r="53" spans="1:11" ht="15.75">
      <c r="A53" s="1"/>
      <c r="B53" s="24"/>
      <c r="C53" s="6" t="s">
        <v>207</v>
      </c>
      <c r="D53" s="1"/>
      <c r="E53" s="1"/>
      <c r="F53" s="1"/>
      <c r="G53" s="1"/>
      <c r="H53" s="40"/>
      <c r="I53" s="8"/>
      <c r="J53" s="1"/>
      <c r="K53" s="1"/>
    </row>
    <row r="54" spans="1:11" ht="12.75">
      <c r="A54" s="1"/>
      <c r="B54" s="23"/>
      <c r="C54" s="2"/>
      <c r="D54" s="2"/>
      <c r="E54" s="2"/>
      <c r="F54" s="2"/>
      <c r="G54" s="2"/>
      <c r="H54" s="16"/>
      <c r="I54" s="31"/>
      <c r="J54" s="1"/>
      <c r="K54" s="1"/>
    </row>
    <row r="55" spans="1:11" ht="18.75">
      <c r="A55" s="1"/>
      <c r="B55" s="24" t="s">
        <v>165</v>
      </c>
      <c r="C55" s="3" t="s">
        <v>144</v>
      </c>
      <c r="D55" s="1"/>
      <c r="E55" s="1"/>
      <c r="F55" s="1"/>
      <c r="G55" s="1"/>
      <c r="H55" s="85">
        <v>0.0004</v>
      </c>
      <c r="I55" s="31" t="s">
        <v>138</v>
      </c>
      <c r="J55" s="1"/>
      <c r="K55" s="1"/>
    </row>
    <row r="56" spans="1:11" ht="12.75">
      <c r="A56" s="1"/>
      <c r="B56" s="1"/>
      <c r="C56" s="2"/>
      <c r="D56" s="2"/>
      <c r="E56" s="2"/>
      <c r="F56" s="2"/>
      <c r="G56" s="2"/>
      <c r="H56" s="1"/>
      <c r="I56" s="1"/>
      <c r="J56" s="1"/>
      <c r="K56" s="1"/>
    </row>
    <row r="57" spans="1:11" ht="12.75">
      <c r="A57" s="1"/>
      <c r="B57" s="1" t="s">
        <v>142</v>
      </c>
      <c r="C57" s="2"/>
      <c r="D57" s="2"/>
      <c r="E57" s="2"/>
      <c r="F57" s="2"/>
      <c r="G57" s="2"/>
      <c r="H57" s="1"/>
      <c r="I57" s="1"/>
      <c r="J57" s="1"/>
      <c r="K57" s="1"/>
    </row>
    <row r="58" spans="1:11" ht="12.75">
      <c r="A58" s="1"/>
      <c r="B58" s="1"/>
      <c r="C58" s="2"/>
      <c r="D58" s="2"/>
      <c r="E58" s="2"/>
      <c r="F58" s="2"/>
      <c r="G58" s="2"/>
      <c r="H58" s="1"/>
      <c r="I58" s="1"/>
      <c r="J58" s="1"/>
      <c r="K58" s="1"/>
    </row>
    <row r="59" spans="1:11" ht="12.75">
      <c r="A59" s="1"/>
      <c r="B59" s="1"/>
      <c r="C59" s="2"/>
      <c r="D59" s="2"/>
      <c r="E59" s="2"/>
      <c r="F59" s="2"/>
      <c r="G59" s="2"/>
      <c r="H59" s="1"/>
      <c r="I59" s="1"/>
      <c r="J59" s="1"/>
      <c r="K59" s="1"/>
    </row>
    <row r="60" spans="1:11" ht="12.75">
      <c r="A60" s="1"/>
      <c r="B60" s="1"/>
      <c r="C60" s="2"/>
      <c r="D60" s="2"/>
      <c r="E60" s="2"/>
      <c r="F60" s="2"/>
      <c r="G60" s="2"/>
      <c r="H60" s="1"/>
      <c r="I60" s="1"/>
      <c r="J60" s="1"/>
      <c r="K60" s="1"/>
    </row>
    <row r="61" spans="1:11" ht="15">
      <c r="A61" s="1"/>
      <c r="B61" s="64" t="s">
        <v>278</v>
      </c>
      <c r="C61" s="61"/>
      <c r="D61" s="61"/>
      <c r="E61" s="61"/>
      <c r="F61" s="61"/>
      <c r="G61" s="61"/>
      <c r="H61" s="65"/>
      <c r="I61" s="65"/>
      <c r="J61" s="149"/>
      <c r="K61" s="1"/>
    </row>
    <row r="62" spans="1:11" ht="12.75">
      <c r="A62" s="1"/>
      <c r="B62" s="1"/>
      <c r="C62" s="2"/>
      <c r="D62" s="2"/>
      <c r="E62" s="2"/>
      <c r="F62" s="2"/>
      <c r="G62" s="2"/>
      <c r="H62" s="1"/>
      <c r="I62" s="1"/>
      <c r="J62" s="1"/>
      <c r="K62" s="1"/>
    </row>
    <row r="63" spans="1:11" ht="12.75">
      <c r="A63" s="1"/>
      <c r="B63" s="1"/>
      <c r="C63" s="2"/>
      <c r="D63" s="2"/>
      <c r="E63" s="2"/>
      <c r="F63" s="2"/>
      <c r="G63" s="2"/>
      <c r="H63" s="1"/>
      <c r="I63" s="1"/>
      <c r="J63" s="1"/>
      <c r="K63" s="1"/>
    </row>
    <row r="64" spans="1:11" ht="12.75">
      <c r="A64" s="1"/>
      <c r="B64" s="1" t="s">
        <v>177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 t="s">
        <v>60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">
        <v>178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21">
      <c r="A69" s="1"/>
      <c r="B69" s="25" t="s">
        <v>206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 t="s">
        <v>149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21">
      <c r="A75" s="1"/>
      <c r="B75" s="49" t="s">
        <v>205</v>
      </c>
      <c r="C75" s="3" t="s">
        <v>173</v>
      </c>
      <c r="D75" s="1"/>
      <c r="E75" s="1"/>
      <c r="F75" s="1"/>
      <c r="G75" s="1"/>
      <c r="H75" s="17">
        <f>(H77-H79)/((1/H81)+(H91/H89)+(1/H83))</f>
        <v>56.416474378553964</v>
      </c>
      <c r="I75" s="31" t="s">
        <v>561</v>
      </c>
      <c r="J75" s="1"/>
      <c r="K75" s="1"/>
    </row>
    <row r="76" spans="1:11" ht="12.75">
      <c r="A76" s="1"/>
      <c r="B76" s="23"/>
      <c r="C76" s="1"/>
      <c r="D76" s="1"/>
      <c r="E76" s="1"/>
      <c r="F76" s="1"/>
      <c r="G76" s="1"/>
      <c r="H76" s="18"/>
      <c r="I76" s="8"/>
      <c r="J76" s="1"/>
      <c r="K76" s="1"/>
    </row>
    <row r="77" spans="1:11" ht="18.75">
      <c r="A77" s="1"/>
      <c r="B77" s="22" t="s">
        <v>157</v>
      </c>
      <c r="C77" s="3" t="s">
        <v>133</v>
      </c>
      <c r="D77" s="1"/>
      <c r="E77" s="1"/>
      <c r="F77" s="1"/>
      <c r="G77" s="1"/>
      <c r="H77" s="18">
        <f>H37</f>
        <v>40</v>
      </c>
      <c r="I77" s="30" t="s">
        <v>185</v>
      </c>
      <c r="J77" s="1"/>
      <c r="K77" s="1"/>
    </row>
    <row r="78" spans="1:11" ht="12.75">
      <c r="A78" s="1"/>
      <c r="B78" s="23"/>
      <c r="C78" s="1"/>
      <c r="D78" s="1"/>
      <c r="E78" s="1"/>
      <c r="F78" s="1"/>
      <c r="G78" s="1"/>
      <c r="H78" s="18"/>
      <c r="I78" s="31"/>
      <c r="J78" s="1"/>
      <c r="K78" s="1"/>
    </row>
    <row r="79" spans="1:11" ht="18.75">
      <c r="A79" s="1"/>
      <c r="B79" s="22" t="s">
        <v>160</v>
      </c>
      <c r="C79" s="3" t="s">
        <v>131</v>
      </c>
      <c r="D79" s="1"/>
      <c r="E79" s="1"/>
      <c r="F79" s="1"/>
      <c r="G79" s="1"/>
      <c r="H79" s="19">
        <f>H43</f>
        <v>28</v>
      </c>
      <c r="I79" s="30" t="s">
        <v>185</v>
      </c>
      <c r="J79" s="1"/>
      <c r="K79" s="1"/>
    </row>
    <row r="80" spans="1:11" ht="12.75">
      <c r="A80" s="1"/>
      <c r="B80" s="23"/>
      <c r="C80" s="1"/>
      <c r="D80" s="1"/>
      <c r="E80" s="1"/>
      <c r="F80" s="1"/>
      <c r="G80" s="1"/>
      <c r="H80" s="18"/>
      <c r="I80" s="8"/>
      <c r="J80" s="1"/>
      <c r="K80" s="1"/>
    </row>
    <row r="81" spans="1:11" ht="18.75">
      <c r="A81" s="1"/>
      <c r="B81" s="24" t="s">
        <v>161</v>
      </c>
      <c r="C81" s="3" t="s">
        <v>557</v>
      </c>
      <c r="D81" s="1"/>
      <c r="E81" s="1"/>
      <c r="F81" s="1"/>
      <c r="G81" s="1"/>
      <c r="H81" s="18">
        <f>H45</f>
        <v>8.7</v>
      </c>
      <c r="I81" s="31" t="s">
        <v>559</v>
      </c>
      <c r="J81" s="1"/>
      <c r="K81" s="1"/>
    </row>
    <row r="82" spans="1:11" ht="12.75">
      <c r="A82" s="1"/>
      <c r="B82" s="23"/>
      <c r="C82" s="1"/>
      <c r="D82" s="1"/>
      <c r="E82" s="1"/>
      <c r="F82" s="1"/>
      <c r="G82" s="1"/>
      <c r="H82" s="18"/>
      <c r="I82" s="8"/>
      <c r="J82" s="1"/>
      <c r="K82" s="1"/>
    </row>
    <row r="83" spans="1:11" ht="18.75">
      <c r="A83" s="1"/>
      <c r="B83" s="47" t="s">
        <v>202</v>
      </c>
      <c r="C83" s="3" t="s">
        <v>208</v>
      </c>
      <c r="D83" s="1"/>
      <c r="E83" s="1"/>
      <c r="F83" s="1"/>
      <c r="G83" s="1"/>
      <c r="H83" s="15">
        <f>(8.4+(0.06*(H87-H79)))*1.16</f>
        <v>10.2312</v>
      </c>
      <c r="I83" s="31" t="s">
        <v>559</v>
      </c>
      <c r="J83" s="1"/>
      <c r="K83" s="1"/>
    </row>
    <row r="84" spans="1:11" ht="12.75">
      <c r="A84" s="1"/>
      <c r="B84" s="23"/>
      <c r="C84" s="8" t="s">
        <v>140</v>
      </c>
      <c r="D84" s="1"/>
      <c r="E84" s="1"/>
      <c r="F84" s="1"/>
      <c r="G84" s="1"/>
      <c r="H84" s="18"/>
      <c r="I84" s="8"/>
      <c r="J84" s="1"/>
      <c r="K84" s="1"/>
    </row>
    <row r="85" spans="1:11" ht="14.25">
      <c r="A85" s="1"/>
      <c r="B85" s="23"/>
      <c r="C85" s="50" t="s">
        <v>564</v>
      </c>
      <c r="D85" s="1"/>
      <c r="E85" s="1"/>
      <c r="F85" s="1"/>
      <c r="G85" s="1"/>
      <c r="H85" s="18"/>
      <c r="I85" s="8"/>
      <c r="J85" s="1"/>
      <c r="K85" s="1"/>
    </row>
    <row r="86" spans="1:11" ht="12.75">
      <c r="A86" s="1"/>
      <c r="B86" s="23"/>
      <c r="C86" s="6" t="s">
        <v>136</v>
      </c>
      <c r="D86" s="1"/>
      <c r="E86" s="1"/>
      <c r="F86" s="1"/>
      <c r="G86" s="1"/>
      <c r="H86" s="18"/>
      <c r="I86" s="8"/>
      <c r="J86" s="1"/>
      <c r="K86" s="1"/>
    </row>
    <row r="87" spans="1:11" ht="18.75">
      <c r="A87" s="1"/>
      <c r="B87" s="22" t="s">
        <v>158</v>
      </c>
      <c r="C87" s="3" t="s">
        <v>147</v>
      </c>
      <c r="D87" s="1"/>
      <c r="E87" s="1"/>
      <c r="F87" s="1"/>
      <c r="G87" s="1"/>
      <c r="H87" s="18">
        <f>H39</f>
        <v>35</v>
      </c>
      <c r="I87" s="30" t="s">
        <v>185</v>
      </c>
      <c r="J87" s="4" t="s">
        <v>142</v>
      </c>
      <c r="K87" s="4" t="s">
        <v>142</v>
      </c>
    </row>
    <row r="88" spans="1:11" ht="12.75">
      <c r="A88" s="1"/>
      <c r="B88" s="23"/>
      <c r="C88" s="1"/>
      <c r="D88" s="1"/>
      <c r="E88" s="1"/>
      <c r="F88" s="1"/>
      <c r="G88" s="1"/>
      <c r="H88" s="18"/>
      <c r="I88" s="8"/>
      <c r="J88" s="4"/>
      <c r="K88" s="4"/>
    </row>
    <row r="89" spans="1:11" ht="18.75">
      <c r="A89" s="1"/>
      <c r="B89" s="24" t="s">
        <v>171</v>
      </c>
      <c r="C89" s="3" t="s">
        <v>150</v>
      </c>
      <c r="D89" s="1"/>
      <c r="E89" s="1"/>
      <c r="F89" s="1"/>
      <c r="G89" s="1"/>
      <c r="H89" s="18">
        <f>H48</f>
        <v>38</v>
      </c>
      <c r="I89" s="31" t="s">
        <v>560</v>
      </c>
      <c r="J89" s="4"/>
      <c r="K89" s="4"/>
    </row>
    <row r="90" spans="1:11" ht="12.75">
      <c r="A90" s="1"/>
      <c r="B90" s="23"/>
      <c r="C90" s="1"/>
      <c r="D90" s="1"/>
      <c r="E90" s="1"/>
      <c r="F90" s="1"/>
      <c r="G90" s="1"/>
      <c r="H90" s="18"/>
      <c r="I90" s="8"/>
      <c r="J90" s="1"/>
      <c r="K90" s="1"/>
    </row>
    <row r="91" spans="1:11" ht="18.75">
      <c r="A91" s="1"/>
      <c r="B91" s="24" t="s">
        <v>170</v>
      </c>
      <c r="C91" s="3" t="s">
        <v>141</v>
      </c>
      <c r="D91" s="1"/>
      <c r="E91" s="1"/>
      <c r="F91" s="1"/>
      <c r="G91" s="1"/>
      <c r="H91" s="20">
        <f>H50</f>
        <v>0.0008</v>
      </c>
      <c r="I91" s="31" t="s">
        <v>138</v>
      </c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 t="s">
        <v>179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 t="s">
        <v>181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 t="s">
        <v>180</v>
      </c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 t="s">
        <v>182</v>
      </c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 t="s">
        <v>184</v>
      </c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 t="s">
        <v>183</v>
      </c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21">
      <c r="A103" s="1"/>
      <c r="B103" s="27" t="s">
        <v>168</v>
      </c>
      <c r="C103" s="1"/>
      <c r="D103" s="1"/>
      <c r="E103" s="1"/>
      <c r="F103" s="1"/>
      <c r="G103" s="1"/>
      <c r="H103" s="9">
        <f>H75</f>
        <v>56.416474378553964</v>
      </c>
      <c r="I103" s="31" t="s">
        <v>561</v>
      </c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 t="s">
        <v>542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 t="s">
        <v>142</v>
      </c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21">
      <c r="A120" s="1"/>
      <c r="B120" s="25" t="s">
        <v>201</v>
      </c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 t="s">
        <v>543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21">
      <c r="A126" s="1"/>
      <c r="B126" s="44" t="s">
        <v>218</v>
      </c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 t="s">
        <v>544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>
      <c r="A132" s="1"/>
      <c r="B132" s="22" t="s">
        <v>166</v>
      </c>
      <c r="C132" s="3" t="s">
        <v>172</v>
      </c>
      <c r="D132" s="1"/>
      <c r="E132" s="1"/>
      <c r="F132" s="1"/>
      <c r="G132" s="1"/>
      <c r="H132" s="42">
        <f>H103</f>
        <v>56.416474378553964</v>
      </c>
      <c r="I132" s="31" t="s">
        <v>561</v>
      </c>
      <c r="J132" s="1"/>
      <c r="K132" s="1"/>
    </row>
    <row r="133" spans="1:11" ht="12.75">
      <c r="A133" s="1"/>
      <c r="B133" s="23"/>
      <c r="C133" s="1"/>
      <c r="D133" s="1"/>
      <c r="E133" s="1"/>
      <c r="F133" s="1"/>
      <c r="G133" s="1"/>
      <c r="H133" s="7"/>
      <c r="I133" s="31"/>
      <c r="J133" s="1"/>
      <c r="K133" s="1"/>
    </row>
    <row r="134" spans="1:11" ht="18.75">
      <c r="A134" s="1"/>
      <c r="B134" s="22" t="s">
        <v>174</v>
      </c>
      <c r="C134" s="3" t="s">
        <v>132</v>
      </c>
      <c r="D134" s="1"/>
      <c r="E134" s="1"/>
      <c r="F134" s="1"/>
      <c r="G134" s="1"/>
      <c r="H134" s="18">
        <f>H33</f>
        <v>97</v>
      </c>
      <c r="I134" s="30" t="s">
        <v>185</v>
      </c>
      <c r="J134" s="1"/>
      <c r="K134" s="1"/>
    </row>
    <row r="135" spans="1:11" ht="12.75">
      <c r="A135" s="1"/>
      <c r="B135" s="23"/>
      <c r="C135" s="1"/>
      <c r="D135" s="1"/>
      <c r="E135" s="1"/>
      <c r="F135" s="1"/>
      <c r="G135" s="1"/>
      <c r="H135" s="18"/>
      <c r="I135" s="31"/>
      <c r="J135" s="1"/>
      <c r="K135" s="1"/>
    </row>
    <row r="136" spans="1:11" ht="18.75">
      <c r="A136" s="1"/>
      <c r="B136" s="22" t="s">
        <v>157</v>
      </c>
      <c r="C136" s="3" t="s">
        <v>133</v>
      </c>
      <c r="D136" s="1"/>
      <c r="E136" s="1"/>
      <c r="F136" s="1"/>
      <c r="G136" s="1"/>
      <c r="H136" s="18">
        <f>H37</f>
        <v>40</v>
      </c>
      <c r="I136" s="30" t="s">
        <v>185</v>
      </c>
      <c r="J136" s="1"/>
      <c r="K136" s="1"/>
    </row>
    <row r="137" spans="1:11" ht="12.75">
      <c r="A137" s="1"/>
      <c r="B137" s="23"/>
      <c r="C137" s="1"/>
      <c r="D137" s="1"/>
      <c r="E137" s="1"/>
      <c r="F137" s="1"/>
      <c r="G137" s="1"/>
      <c r="H137" s="18"/>
      <c r="I137" s="31"/>
      <c r="J137" s="1"/>
      <c r="K137" s="1"/>
    </row>
    <row r="138" spans="1:11" ht="21">
      <c r="A138" s="1"/>
      <c r="B138" s="48" t="s">
        <v>217</v>
      </c>
      <c r="C138" s="3" t="s">
        <v>220</v>
      </c>
      <c r="D138" s="1"/>
      <c r="E138" s="1"/>
      <c r="F138" s="1"/>
      <c r="G138" s="1"/>
      <c r="H138" s="54">
        <f>1/(((H134-H136)/H132)-((1/H140)+(H148/H146)+(H152/H150)))</f>
        <v>1.763814017858619</v>
      </c>
      <c r="I138" s="31" t="s">
        <v>559</v>
      </c>
      <c r="J138" s="1"/>
      <c r="K138" s="1"/>
    </row>
    <row r="139" spans="1:11" ht="12.75">
      <c r="A139" s="1"/>
      <c r="B139" s="23"/>
      <c r="C139" s="1"/>
      <c r="D139" s="1"/>
      <c r="E139" s="1"/>
      <c r="F139" s="1"/>
      <c r="G139" s="1"/>
      <c r="H139" s="7"/>
      <c r="I139" s="31"/>
      <c r="J139" s="1"/>
      <c r="K139" s="1"/>
    </row>
    <row r="140" spans="1:11" ht="18.75">
      <c r="A140" s="1"/>
      <c r="B140" s="47" t="s">
        <v>202</v>
      </c>
      <c r="C140" s="3" t="s">
        <v>208</v>
      </c>
      <c r="D140" s="1"/>
      <c r="E140" s="1"/>
      <c r="F140" s="1"/>
      <c r="G140" s="1"/>
      <c r="H140" s="15">
        <f>(8.4+(0.06*(H144-H136)))*1.16</f>
        <v>11.901599999999998</v>
      </c>
      <c r="I140" s="31" t="s">
        <v>559</v>
      </c>
      <c r="J140" s="1"/>
      <c r="K140" s="1"/>
    </row>
    <row r="141" spans="1:11" ht="18">
      <c r="A141" s="1"/>
      <c r="B141" s="48"/>
      <c r="C141" s="8" t="s">
        <v>140</v>
      </c>
      <c r="D141" s="1"/>
      <c r="E141" s="1"/>
      <c r="F141" s="1"/>
      <c r="G141" s="1"/>
      <c r="H141" s="45"/>
      <c r="I141" s="32"/>
      <c r="J141" s="1"/>
      <c r="K141" s="1"/>
    </row>
    <row r="142" spans="1:11" ht="14.25">
      <c r="A142" s="1"/>
      <c r="B142" s="23"/>
      <c r="C142" s="50" t="s">
        <v>564</v>
      </c>
      <c r="D142" s="1"/>
      <c r="E142" s="1"/>
      <c r="F142" s="1"/>
      <c r="G142" s="1"/>
      <c r="H142" s="11"/>
      <c r="I142" s="31"/>
      <c r="J142" s="1"/>
      <c r="K142" s="1"/>
    </row>
    <row r="143" spans="1:11" ht="12.75">
      <c r="A143" s="1"/>
      <c r="B143" s="23"/>
      <c r="C143" s="6" t="s">
        <v>136</v>
      </c>
      <c r="D143" s="1"/>
      <c r="E143" s="1"/>
      <c r="F143" s="1"/>
      <c r="G143" s="1"/>
      <c r="H143" s="11"/>
      <c r="I143" s="31"/>
      <c r="J143" s="1"/>
      <c r="K143" s="1"/>
    </row>
    <row r="144" spans="1:11" ht="18.75">
      <c r="A144" s="1"/>
      <c r="B144" s="22" t="s">
        <v>156</v>
      </c>
      <c r="C144" s="3" t="s">
        <v>135</v>
      </c>
      <c r="D144" s="2"/>
      <c r="E144" s="2"/>
      <c r="F144" s="2"/>
      <c r="G144" s="1"/>
      <c r="H144" s="18">
        <f>H35</f>
        <v>71</v>
      </c>
      <c r="I144" s="30" t="s">
        <v>185</v>
      </c>
      <c r="J144" s="4" t="s">
        <v>142</v>
      </c>
      <c r="K144" s="1"/>
    </row>
    <row r="145" spans="1:11" ht="12.75">
      <c r="A145" s="1"/>
      <c r="B145" s="23"/>
      <c r="C145" s="50"/>
      <c r="D145" s="1"/>
      <c r="E145" s="1"/>
      <c r="F145" s="1"/>
      <c r="G145" s="1"/>
      <c r="H145" s="11"/>
      <c r="I145" s="31"/>
      <c r="J145" s="4"/>
      <c r="K145" s="1"/>
    </row>
    <row r="146" spans="1:11" ht="18.75">
      <c r="A146" s="1"/>
      <c r="B146" s="24" t="s">
        <v>162</v>
      </c>
      <c r="C146" s="3" t="s">
        <v>150</v>
      </c>
      <c r="D146" s="1"/>
      <c r="E146" s="1"/>
      <c r="F146" s="1"/>
      <c r="G146" s="1"/>
      <c r="H146" s="18">
        <f>H48</f>
        <v>38</v>
      </c>
      <c r="I146" s="31" t="s">
        <v>560</v>
      </c>
      <c r="J146" s="4"/>
      <c r="K146" s="1"/>
    </row>
    <row r="147" spans="1:11" ht="12.75">
      <c r="A147" s="1"/>
      <c r="B147" s="23"/>
      <c r="C147" s="1"/>
      <c r="D147" s="1"/>
      <c r="E147" s="1"/>
      <c r="F147" s="1"/>
      <c r="G147" s="1"/>
      <c r="H147" s="7"/>
      <c r="I147" s="31"/>
      <c r="J147" s="1"/>
      <c r="K147" s="1"/>
    </row>
    <row r="148" spans="1:11" ht="18.75">
      <c r="A148" s="1"/>
      <c r="B148" s="24" t="s">
        <v>170</v>
      </c>
      <c r="C148" s="3" t="s">
        <v>141</v>
      </c>
      <c r="D148" s="1"/>
      <c r="E148" s="1"/>
      <c r="F148" s="1"/>
      <c r="G148" s="1"/>
      <c r="H148" s="20">
        <f>H50</f>
        <v>0.0008</v>
      </c>
      <c r="I148" s="31" t="s">
        <v>138</v>
      </c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24" t="s">
        <v>164</v>
      </c>
      <c r="C150" s="3" t="s">
        <v>152</v>
      </c>
      <c r="D150" s="1"/>
      <c r="E150" s="1"/>
      <c r="F150" s="1"/>
      <c r="G150" s="1"/>
      <c r="H150" s="46">
        <f>H52</f>
        <v>0.0011131314146480857</v>
      </c>
      <c r="I150" s="31" t="s">
        <v>560</v>
      </c>
      <c r="J150" s="1"/>
      <c r="K150" s="1"/>
    </row>
    <row r="151" spans="1:11" ht="12.75">
      <c r="A151" s="1"/>
      <c r="B151" s="23"/>
      <c r="C151" s="2"/>
      <c r="D151" s="2"/>
      <c r="E151" s="2"/>
      <c r="F151" s="2"/>
      <c r="G151" s="2"/>
      <c r="H151" s="16"/>
      <c r="I151" s="31"/>
      <c r="J151" s="1"/>
      <c r="K151" s="1"/>
    </row>
    <row r="152" spans="1:11" ht="18.75">
      <c r="A152" s="1"/>
      <c r="B152" s="24" t="s">
        <v>165</v>
      </c>
      <c r="C152" s="3" t="s">
        <v>144</v>
      </c>
      <c r="D152" s="1"/>
      <c r="E152" s="1"/>
      <c r="F152" s="1"/>
      <c r="G152" s="1"/>
      <c r="H152" s="41">
        <f>H55</f>
        <v>0.0004</v>
      </c>
      <c r="I152" s="31" t="s">
        <v>138</v>
      </c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64" t="s">
        <v>279</v>
      </c>
      <c r="C156" s="65"/>
      <c r="D156" s="65"/>
      <c r="E156" s="65"/>
      <c r="F156" s="65"/>
      <c r="G156" s="65"/>
      <c r="H156" s="65"/>
      <c r="I156" s="65"/>
      <c r="J156" s="149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4" t="s">
        <v>219</v>
      </c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20.25">
      <c r="A160" s="1"/>
      <c r="B160" s="14" t="s">
        <v>622</v>
      </c>
      <c r="C160" s="1"/>
      <c r="D160" s="1"/>
      <c r="E160" s="1"/>
      <c r="F160" s="1"/>
      <c r="G160" s="14">
        <f>H138</f>
        <v>1.763814017858619</v>
      </c>
      <c r="H160" s="55" t="s">
        <v>566</v>
      </c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rowBreaks count="2" manualBreakCount="2">
    <brk id="55" max="255" man="1"/>
    <brk id="11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7"/>
  <sheetViews>
    <sheetView tabSelected="1" workbookViewId="0" topLeftCell="A1">
      <selection activeCell="H2" sqref="H2"/>
    </sheetView>
  </sheetViews>
  <sheetFormatPr defaultColWidth="9.00390625" defaultRowHeight="12.75"/>
  <cols>
    <col min="2" max="2" width="6.875" style="0" customWidth="1"/>
    <col min="3" max="3" width="7.75390625" style="0" customWidth="1"/>
    <col min="4" max="4" width="7.625" style="0" customWidth="1"/>
    <col min="5" max="6" width="7.75390625" style="0" customWidth="1"/>
    <col min="7" max="7" width="9.00390625" style="0" customWidth="1"/>
    <col min="8" max="8" width="10.375" style="0" customWidth="1"/>
    <col min="9" max="9" width="7.75390625" style="0" customWidth="1"/>
    <col min="10" max="10" width="9.00390625" style="0" customWidth="1"/>
    <col min="11" max="11" width="6.875" style="0" customWidth="1"/>
    <col min="12" max="13" width="7.75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86" t="s">
        <v>142</v>
      </c>
      <c r="K1" s="1"/>
      <c r="L1" s="1"/>
      <c r="M1" s="1"/>
    </row>
    <row r="2" spans="1:13" ht="20.25">
      <c r="A2" s="1"/>
      <c r="B2" s="23" t="s">
        <v>545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86" t="s">
        <v>546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1"/>
      <c r="B6" s="119" t="s">
        <v>403</v>
      </c>
      <c r="C6" s="77"/>
      <c r="D6" s="77"/>
      <c r="E6" s="77"/>
      <c r="F6" s="77"/>
      <c r="G6" s="77"/>
      <c r="H6" s="77"/>
      <c r="I6" s="77"/>
      <c r="J6" s="77"/>
      <c r="K6" s="77"/>
      <c r="L6" s="149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121" t="s">
        <v>406</v>
      </c>
      <c r="C8" s="121"/>
      <c r="D8" s="121"/>
      <c r="E8" s="125"/>
      <c r="F8" s="125"/>
      <c r="G8" s="125"/>
      <c r="H8" s="125"/>
      <c r="I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1"/>
      <c r="B10" s="1" t="s">
        <v>358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" t="s">
        <v>359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"/>
      <c r="B12" s="1" t="s">
        <v>360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 t="s">
        <v>404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 t="s">
        <v>405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 t="s">
        <v>361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 t="s">
        <v>362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 t="s">
        <v>363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 t="s">
        <v>364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21" t="s">
        <v>407</v>
      </c>
      <c r="C21" s="121"/>
      <c r="D21" s="121"/>
      <c r="E21" s="125"/>
      <c r="F21" s="125"/>
      <c r="G21" s="125"/>
      <c r="H21" s="125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 t="s">
        <v>408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4.25">
      <c r="A24" s="1"/>
      <c r="B24" s="1" t="s">
        <v>21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 t="s">
        <v>22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>
      <c r="A27" s="1"/>
      <c r="B27" s="1" t="s">
        <v>23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>
      <c r="A28" s="1"/>
      <c r="B28" s="87" t="s">
        <v>66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4.25">
      <c r="A30" s="1"/>
      <c r="B30" s="1" t="s">
        <v>24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88" t="s">
        <v>365</v>
      </c>
      <c r="L31" s="1"/>
      <c r="M31" s="1"/>
    </row>
    <row r="32" spans="1:13" ht="12.75">
      <c r="A32" s="1"/>
      <c r="B32" s="89"/>
      <c r="C32" s="90"/>
      <c r="D32" s="90"/>
      <c r="E32" s="90"/>
      <c r="F32" s="91" t="s">
        <v>269</v>
      </c>
      <c r="G32" s="92"/>
      <c r="H32" s="91" t="s">
        <v>270</v>
      </c>
      <c r="I32" s="92"/>
      <c r="J32" s="91" t="s">
        <v>271</v>
      </c>
      <c r="K32" s="93"/>
      <c r="L32" s="4" t="s">
        <v>142</v>
      </c>
      <c r="M32" s="4" t="s">
        <v>142</v>
      </c>
    </row>
    <row r="33" spans="1:13" ht="14.25">
      <c r="A33" s="1"/>
      <c r="B33" s="94"/>
      <c r="C33" s="95" t="s">
        <v>409</v>
      </c>
      <c r="D33" s="96"/>
      <c r="E33" s="96"/>
      <c r="F33" s="97" t="s">
        <v>389</v>
      </c>
      <c r="G33" s="96"/>
      <c r="H33" s="97" t="s">
        <v>390</v>
      </c>
      <c r="I33" s="96"/>
      <c r="J33" s="97" t="s">
        <v>391</v>
      </c>
      <c r="K33" s="98"/>
      <c r="L33" s="4"/>
      <c r="M33" s="4"/>
    </row>
    <row r="34" spans="1:13" ht="13.5" thickBot="1">
      <c r="A34" s="1"/>
      <c r="B34" s="99"/>
      <c r="C34" s="100"/>
      <c r="D34" s="100"/>
      <c r="E34" s="100"/>
      <c r="F34" s="101" t="s">
        <v>548</v>
      </c>
      <c r="G34" s="100"/>
      <c r="H34" s="101" t="s">
        <v>548</v>
      </c>
      <c r="I34" s="100"/>
      <c r="J34" s="101" t="s">
        <v>576</v>
      </c>
      <c r="K34" s="102"/>
      <c r="L34" s="4"/>
      <c r="M34" s="4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4.25">
      <c r="A36" s="1"/>
      <c r="B36" s="1"/>
      <c r="C36" s="28" t="s">
        <v>25</v>
      </c>
      <c r="D36" s="1"/>
      <c r="E36" s="1"/>
      <c r="F36" s="59">
        <f>описание!D532</f>
        <v>1.763814017858619</v>
      </c>
      <c r="G36" s="67"/>
      <c r="H36" s="59">
        <f>описание!F532</f>
        <v>1.582905359702555</v>
      </c>
      <c r="I36" s="67"/>
      <c r="J36" s="60">
        <f>описание!H532</f>
        <v>0.0011131314146480857</v>
      </c>
      <c r="K36" s="67"/>
      <c r="L36" s="1"/>
      <c r="M36" s="1"/>
    </row>
    <row r="37" spans="1:13" ht="13.5" thickBot="1">
      <c r="A37" s="1"/>
      <c r="B37" s="63"/>
      <c r="C37" s="63" t="s">
        <v>142</v>
      </c>
      <c r="D37" s="63"/>
      <c r="E37" s="63"/>
      <c r="F37" s="63"/>
      <c r="G37" s="63"/>
      <c r="H37" s="63"/>
      <c r="I37" s="63"/>
      <c r="J37" s="63"/>
      <c r="K37" s="63"/>
      <c r="L37" s="1"/>
      <c r="M37" s="1"/>
    </row>
    <row r="38" spans="1:13" ht="13.5" thickTop="1">
      <c r="A38" s="1"/>
      <c r="B38" s="1" t="s">
        <v>142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21" t="s">
        <v>412</v>
      </c>
      <c r="C39" s="121"/>
      <c r="D39" s="121"/>
      <c r="E39" s="125"/>
      <c r="F39" s="125"/>
      <c r="G39" s="125"/>
      <c r="H39" s="125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21" t="s">
        <v>411</v>
      </c>
      <c r="C63" s="120"/>
      <c r="D63" s="120"/>
      <c r="E63" s="120"/>
      <c r="F63" s="120"/>
      <c r="G63" s="120"/>
      <c r="H63" s="125"/>
      <c r="I63" s="1"/>
      <c r="J63" s="1"/>
      <c r="K63" s="1"/>
      <c r="L63" s="1"/>
      <c r="M63" s="1"/>
    </row>
    <row r="64" spans="1:13" ht="12.75">
      <c r="A64" s="1"/>
      <c r="B64" s="121" t="s">
        <v>410</v>
      </c>
      <c r="C64" s="120"/>
      <c r="D64" s="120"/>
      <c r="E64" s="120"/>
      <c r="F64" s="120"/>
      <c r="G64" s="120"/>
      <c r="H64" s="125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 t="s">
        <v>366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 t="s">
        <v>367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22" t="s">
        <v>414</v>
      </c>
      <c r="C69" s="1" t="s">
        <v>413</v>
      </c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 t="s">
        <v>416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 t="s">
        <v>415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21">
      <c r="A73" s="1"/>
      <c r="B73" s="25" t="s">
        <v>417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 t="s">
        <v>143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8">
      <c r="A77" s="1"/>
      <c r="B77" s="49" t="s">
        <v>368</v>
      </c>
      <c r="C77" s="3" t="s">
        <v>369</v>
      </c>
      <c r="D77" s="1"/>
      <c r="E77" s="1"/>
      <c r="F77" s="1"/>
      <c r="G77" s="1"/>
      <c r="H77" s="144">
        <f>H96</f>
        <v>84.00000000000001</v>
      </c>
      <c r="I77" s="1"/>
      <c r="J77" s="145" t="s">
        <v>567</v>
      </c>
      <c r="K77" s="1"/>
      <c r="L77" s="1"/>
      <c r="M77" s="1"/>
    </row>
    <row r="78" spans="1:13" ht="12.75">
      <c r="A78" s="1"/>
      <c r="B78" s="23"/>
      <c r="C78" s="8" t="s">
        <v>370</v>
      </c>
      <c r="D78" s="1"/>
      <c r="E78" s="1"/>
      <c r="F78" s="1"/>
      <c r="G78" s="1"/>
      <c r="H78" s="7"/>
      <c r="I78" s="1"/>
      <c r="J78" s="3"/>
      <c r="K78" s="1"/>
      <c r="L78" s="1"/>
      <c r="M78" s="1"/>
    </row>
    <row r="79" spans="1:13" ht="18.75">
      <c r="A79" s="1"/>
      <c r="B79" s="22" t="s">
        <v>393</v>
      </c>
      <c r="C79" s="3" t="s">
        <v>371</v>
      </c>
      <c r="D79" s="1"/>
      <c r="E79" s="1"/>
      <c r="F79" s="1"/>
      <c r="G79" s="1"/>
      <c r="H79" s="34">
        <f>H136</f>
        <v>152.37593127761778</v>
      </c>
      <c r="I79" s="1"/>
      <c r="J79" s="154" t="s">
        <v>394</v>
      </c>
      <c r="K79" s="1"/>
      <c r="L79" s="1"/>
      <c r="M79" s="1"/>
    </row>
    <row r="80" spans="1:13" ht="12.75">
      <c r="A80" s="1"/>
      <c r="B80" s="23"/>
      <c r="C80" s="8" t="s">
        <v>372</v>
      </c>
      <c r="D80" s="1"/>
      <c r="E80" s="1"/>
      <c r="F80" s="1"/>
      <c r="G80" s="1"/>
      <c r="H80" s="7"/>
      <c r="I80" s="1"/>
      <c r="J80" s="145"/>
      <c r="K80" s="1"/>
      <c r="L80" s="1"/>
      <c r="M80" s="1"/>
    </row>
    <row r="81" spans="1:13" ht="18.75">
      <c r="A81" s="1"/>
      <c r="B81" s="22" t="s">
        <v>401</v>
      </c>
      <c r="C81" s="114" t="s">
        <v>373</v>
      </c>
      <c r="D81" s="123"/>
      <c r="E81" s="123"/>
      <c r="F81" s="123"/>
      <c r="G81" s="123"/>
      <c r="H81" s="124">
        <f>H79-((H77*H85)/H83)</f>
        <v>78.06697553654409</v>
      </c>
      <c r="I81" s="33" t="s">
        <v>142</v>
      </c>
      <c r="J81" s="154" t="s">
        <v>394</v>
      </c>
      <c r="K81" s="1"/>
      <c r="L81" s="1"/>
      <c r="M81" s="1"/>
    </row>
    <row r="82" spans="1:13" ht="12.75">
      <c r="A82" s="1"/>
      <c r="B82" s="23"/>
      <c r="C82" s="3"/>
      <c r="D82" s="1"/>
      <c r="E82" s="1"/>
      <c r="F82" s="1"/>
      <c r="G82" s="1"/>
      <c r="H82" s="7"/>
      <c r="I82" s="1" t="s">
        <v>142</v>
      </c>
      <c r="J82" s="145"/>
      <c r="K82" s="1"/>
      <c r="L82" s="1"/>
      <c r="M82" s="1"/>
    </row>
    <row r="83" spans="1:13" ht="18.75">
      <c r="A83" s="1"/>
      <c r="B83" s="105" t="s">
        <v>164</v>
      </c>
      <c r="C83" s="3" t="s">
        <v>152</v>
      </c>
      <c r="D83" s="1"/>
      <c r="E83" s="1"/>
      <c r="F83" s="1"/>
      <c r="G83" s="1"/>
      <c r="H83" s="18">
        <f>J36</f>
        <v>0.0011131314146480857</v>
      </c>
      <c r="I83" s="1"/>
      <c r="J83" s="145" t="s">
        <v>470</v>
      </c>
      <c r="K83" s="1"/>
      <c r="L83" s="1"/>
      <c r="M83" s="1"/>
    </row>
    <row r="84" spans="1:13" ht="13.5" thickBot="1">
      <c r="A84" s="1"/>
      <c r="B84" s="23"/>
      <c r="C84" s="8" t="s">
        <v>374</v>
      </c>
      <c r="D84" s="1"/>
      <c r="E84" s="1"/>
      <c r="F84" s="1"/>
      <c r="G84" s="1"/>
      <c r="H84" s="7"/>
      <c r="I84" s="1"/>
      <c r="J84" s="145"/>
      <c r="K84" s="1"/>
      <c r="L84" s="1"/>
      <c r="M84" s="1"/>
    </row>
    <row r="85" spans="1:13" ht="19.5" thickBot="1">
      <c r="A85" s="1"/>
      <c r="B85" s="24" t="s">
        <v>165</v>
      </c>
      <c r="C85" s="3" t="s">
        <v>144</v>
      </c>
      <c r="D85" s="1"/>
      <c r="E85" s="1"/>
      <c r="F85" s="1"/>
      <c r="G85" s="1"/>
      <c r="H85" s="7">
        <f>H167</f>
        <v>0.0009847099169652779</v>
      </c>
      <c r="I85" s="1"/>
      <c r="J85" s="145" t="s">
        <v>138</v>
      </c>
      <c r="K85" s="106">
        <f>H85/0.00038</f>
        <v>2.591341886750731</v>
      </c>
      <c r="L85" s="1"/>
      <c r="M85" s="1"/>
    </row>
    <row r="86" spans="1:13" ht="12.75">
      <c r="A86" s="1"/>
      <c r="B86" s="1"/>
      <c r="C86" s="8" t="s">
        <v>372</v>
      </c>
      <c r="D86" s="1"/>
      <c r="E86" s="1"/>
      <c r="F86" s="1"/>
      <c r="G86" s="1"/>
      <c r="H86" s="1"/>
      <c r="I86" s="1"/>
      <c r="J86" s="1"/>
      <c r="K86" s="107" t="s">
        <v>142</v>
      </c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22" t="s">
        <v>418</v>
      </c>
      <c r="C89" s="1" t="s">
        <v>436</v>
      </c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 t="s">
        <v>435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21">
      <c r="A92" s="1"/>
      <c r="B92" s="25" t="s">
        <v>419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4" t="s">
        <v>142</v>
      </c>
      <c r="B93" s="1" t="s">
        <v>142</v>
      </c>
      <c r="C93" s="1"/>
      <c r="D93" s="1"/>
      <c r="E93" s="1"/>
      <c r="F93" s="1"/>
      <c r="G93" s="1"/>
      <c r="H93" s="1"/>
      <c r="I93" s="1"/>
      <c r="J93" s="1"/>
      <c r="K93" s="1"/>
      <c r="L93" s="4" t="s">
        <v>142</v>
      </c>
      <c r="M93" s="4" t="s">
        <v>142</v>
      </c>
    </row>
    <row r="94" spans="1:13" ht="12.75">
      <c r="A94" s="4"/>
      <c r="B94" s="1" t="s">
        <v>143</v>
      </c>
      <c r="C94" s="1"/>
      <c r="D94" s="1"/>
      <c r="E94" s="1"/>
      <c r="F94" s="1"/>
      <c r="G94" s="1"/>
      <c r="H94" s="1"/>
      <c r="I94" s="1"/>
      <c r="J94" s="1"/>
      <c r="K94" s="1"/>
      <c r="L94" s="4"/>
      <c r="M94" s="4"/>
    </row>
    <row r="95" spans="1:13" ht="12.7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4"/>
      <c r="M95" s="4"/>
    </row>
    <row r="96" spans="1:13" ht="18">
      <c r="A96" s="1"/>
      <c r="B96" s="49" t="s">
        <v>368</v>
      </c>
      <c r="C96" s="3" t="s">
        <v>369</v>
      </c>
      <c r="D96" s="109"/>
      <c r="E96" s="1"/>
      <c r="F96" s="1"/>
      <c r="G96" s="1"/>
      <c r="H96" s="104">
        <f>(H98-H100)/((1/H102)+(H108/H106)+(1/H104))</f>
        <v>84.00000000000001</v>
      </c>
      <c r="I96" s="1"/>
      <c r="J96" s="145" t="s">
        <v>567</v>
      </c>
      <c r="K96" s="1"/>
      <c r="L96" s="1"/>
      <c r="M96" s="1"/>
    </row>
    <row r="97" spans="1:13" ht="12.75">
      <c r="A97" s="1"/>
      <c r="B97" s="1"/>
      <c r="C97" s="8" t="s">
        <v>370</v>
      </c>
      <c r="D97" s="1"/>
      <c r="E97" s="1"/>
      <c r="F97" s="1"/>
      <c r="G97" s="1"/>
      <c r="H97" s="7"/>
      <c r="I97" s="1"/>
      <c r="J97" s="3"/>
      <c r="K97" s="1"/>
      <c r="L97" s="1"/>
      <c r="M97" s="1"/>
    </row>
    <row r="98" spans="1:13" ht="15.75">
      <c r="A98" s="1"/>
      <c r="B98" s="22" t="s">
        <v>375</v>
      </c>
      <c r="C98" s="3" t="s">
        <v>376</v>
      </c>
      <c r="D98" s="1"/>
      <c r="E98" s="1"/>
      <c r="F98" s="1"/>
      <c r="G98" s="1"/>
      <c r="H98" s="155">
        <v>200</v>
      </c>
      <c r="I98" s="1"/>
      <c r="J98" s="154" t="s">
        <v>394</v>
      </c>
      <c r="K98" s="1"/>
      <c r="L98" s="1"/>
      <c r="M98" s="1"/>
    </row>
    <row r="99" spans="1:13" ht="12.75">
      <c r="A99" s="1"/>
      <c r="B99" s="23"/>
      <c r="C99" s="3"/>
      <c r="D99" s="1"/>
      <c r="E99" s="1"/>
      <c r="F99" s="1"/>
      <c r="G99" s="1"/>
      <c r="H99" s="128"/>
      <c r="I99" s="1"/>
      <c r="J99" s="145"/>
      <c r="K99" s="1"/>
      <c r="L99" s="1"/>
      <c r="M99" s="1"/>
    </row>
    <row r="100" spans="1:13" ht="18.75">
      <c r="A100" s="1"/>
      <c r="B100" s="22" t="s">
        <v>160</v>
      </c>
      <c r="C100" s="3" t="s">
        <v>131</v>
      </c>
      <c r="D100" s="1"/>
      <c r="E100" s="1"/>
      <c r="F100" s="1"/>
      <c r="G100" s="1"/>
      <c r="H100" s="155">
        <v>25</v>
      </c>
      <c r="I100" s="1"/>
      <c r="J100" s="154" t="s">
        <v>394</v>
      </c>
      <c r="K100" s="1"/>
      <c r="L100" s="1"/>
      <c r="M100" s="1"/>
    </row>
    <row r="101" spans="1:13" ht="12.75">
      <c r="A101" s="1"/>
      <c r="B101" s="23"/>
      <c r="C101" s="3"/>
      <c r="D101" s="1"/>
      <c r="E101" s="1"/>
      <c r="F101" s="1"/>
      <c r="G101" s="1"/>
      <c r="H101" s="7"/>
      <c r="I101" s="1"/>
      <c r="J101" s="145"/>
      <c r="K101" s="1"/>
      <c r="L101" s="1"/>
      <c r="M101" s="1"/>
    </row>
    <row r="102" spans="1:13" ht="18.75">
      <c r="A102" s="1"/>
      <c r="B102" s="105" t="s">
        <v>161</v>
      </c>
      <c r="C102" s="3" t="s">
        <v>568</v>
      </c>
      <c r="D102" s="1"/>
      <c r="E102" s="1"/>
      <c r="F102" s="1"/>
      <c r="G102" s="1"/>
      <c r="H102" s="110">
        <f>F36</f>
        <v>1.763814017858619</v>
      </c>
      <c r="I102" s="1"/>
      <c r="J102" s="145" t="s">
        <v>569</v>
      </c>
      <c r="K102" s="1"/>
      <c r="L102" s="1"/>
      <c r="M102" s="1"/>
    </row>
    <row r="103" spans="1:13" ht="12.75">
      <c r="A103" s="1"/>
      <c r="B103" s="23"/>
      <c r="C103" s="8" t="s">
        <v>374</v>
      </c>
      <c r="D103" s="1"/>
      <c r="E103" s="1"/>
      <c r="F103" s="1"/>
      <c r="G103" s="1"/>
      <c r="H103" s="7"/>
      <c r="I103" s="1"/>
      <c r="J103" s="3"/>
      <c r="K103" s="1"/>
      <c r="L103" s="1"/>
      <c r="M103" s="1"/>
    </row>
    <row r="104" spans="1:13" ht="18.75">
      <c r="A104" s="1"/>
      <c r="B104" s="105" t="s">
        <v>167</v>
      </c>
      <c r="C104" s="3" t="s">
        <v>139</v>
      </c>
      <c r="D104" s="1"/>
      <c r="E104" s="1"/>
      <c r="F104" s="1"/>
      <c r="G104" s="1"/>
      <c r="H104" s="110">
        <f>H36</f>
        <v>1.582905359702555</v>
      </c>
      <c r="I104" s="1"/>
      <c r="J104" s="145" t="s">
        <v>569</v>
      </c>
      <c r="K104" s="1"/>
      <c r="L104" s="1"/>
      <c r="M104" s="1"/>
    </row>
    <row r="105" spans="1:13" ht="12.75">
      <c r="A105" s="1"/>
      <c r="B105" s="23"/>
      <c r="C105" s="8" t="s">
        <v>374</v>
      </c>
      <c r="D105" s="1"/>
      <c r="E105" s="1"/>
      <c r="F105" s="1"/>
      <c r="G105" s="1"/>
      <c r="H105" s="7"/>
      <c r="I105" s="1"/>
      <c r="J105" s="3"/>
      <c r="K105" s="1"/>
      <c r="L105" s="1"/>
      <c r="M105" s="1"/>
    </row>
    <row r="106" spans="1:13" ht="18.75">
      <c r="A106" s="1"/>
      <c r="B106" s="105" t="s">
        <v>164</v>
      </c>
      <c r="C106" s="3" t="s">
        <v>152</v>
      </c>
      <c r="D106" s="1"/>
      <c r="E106" s="1"/>
      <c r="F106" s="1"/>
      <c r="G106" s="1"/>
      <c r="H106" s="7">
        <f>H83</f>
        <v>0.0011131314146480857</v>
      </c>
      <c r="I106" s="1"/>
      <c r="J106" s="145" t="s">
        <v>470</v>
      </c>
      <c r="K106" s="1"/>
      <c r="L106" s="1"/>
      <c r="M106" s="1"/>
    </row>
    <row r="107" spans="1:13" ht="13.5" thickBot="1">
      <c r="A107" s="1"/>
      <c r="B107" s="23"/>
      <c r="C107" s="8" t="s">
        <v>374</v>
      </c>
      <c r="D107" s="1"/>
      <c r="E107" s="1"/>
      <c r="F107" s="1"/>
      <c r="G107" s="1"/>
      <c r="H107" s="7"/>
      <c r="I107" s="1"/>
      <c r="J107" s="3"/>
      <c r="K107" s="1"/>
      <c r="L107" s="1"/>
      <c r="M107" s="1"/>
    </row>
    <row r="108" spans="1:13" ht="19.5" thickBot="1">
      <c r="A108" s="1"/>
      <c r="B108" s="24" t="s">
        <v>165</v>
      </c>
      <c r="C108" s="3" t="s">
        <v>144</v>
      </c>
      <c r="D108" s="1"/>
      <c r="E108" s="1"/>
      <c r="F108" s="1"/>
      <c r="G108" s="1"/>
      <c r="H108" s="7">
        <f>H167</f>
        <v>0.0009847099169652779</v>
      </c>
      <c r="I108" s="1"/>
      <c r="J108" s="145" t="s">
        <v>138</v>
      </c>
      <c r="K108" s="106">
        <f>H108/0.00038</f>
        <v>2.591341886750731</v>
      </c>
      <c r="L108" s="1"/>
      <c r="M108" s="1"/>
    </row>
    <row r="109" spans="1:13" ht="12.75">
      <c r="A109" s="1"/>
      <c r="B109" s="1"/>
      <c r="C109" s="8" t="s">
        <v>372</v>
      </c>
      <c r="D109" s="1"/>
      <c r="E109" s="1"/>
      <c r="F109" s="1"/>
      <c r="G109" s="1"/>
      <c r="H109" s="1"/>
      <c r="I109" s="1"/>
      <c r="J109" s="1"/>
      <c r="K109" s="4" t="s">
        <v>142</v>
      </c>
      <c r="L109" s="1"/>
      <c r="M109" s="1"/>
    </row>
    <row r="110" spans="1:13" ht="12.75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4"/>
      <c r="L110" s="1"/>
      <c r="M110" s="1"/>
    </row>
    <row r="111" spans="1:13" ht="12.75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4"/>
      <c r="L111" s="1"/>
      <c r="M111" s="1"/>
    </row>
    <row r="112" spans="1:13" ht="12.75">
      <c r="A112" s="1"/>
      <c r="B112" s="122" t="s">
        <v>420</v>
      </c>
      <c r="C112" s="1" t="s">
        <v>434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 t="s">
        <v>433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21">
      <c r="A115" s="1"/>
      <c r="B115" s="25" t="s">
        <v>421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 t="s">
        <v>143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">
      <c r="A121" s="1"/>
      <c r="B121" s="49" t="s">
        <v>368</v>
      </c>
      <c r="C121" s="3" t="s">
        <v>369</v>
      </c>
      <c r="D121" s="1"/>
      <c r="E121" s="1"/>
      <c r="F121" s="1"/>
      <c r="G121" s="1"/>
      <c r="H121" s="156">
        <f>H123*(H125-H127)</f>
        <v>31.6581071940511</v>
      </c>
      <c r="I121" s="1"/>
      <c r="J121" s="145" t="s">
        <v>567</v>
      </c>
      <c r="K121" s="1"/>
      <c r="L121" s="1"/>
      <c r="M121" s="1"/>
    </row>
    <row r="122" spans="1:13" ht="12.75">
      <c r="A122" s="1"/>
      <c r="B122" s="1"/>
      <c r="C122" s="3"/>
      <c r="D122" s="1"/>
      <c r="E122" s="1"/>
      <c r="F122" s="1"/>
      <c r="G122" s="1"/>
      <c r="H122" s="7"/>
      <c r="I122" s="1"/>
      <c r="J122" s="3"/>
      <c r="K122" s="1"/>
      <c r="L122" s="1"/>
      <c r="M122" s="1"/>
    </row>
    <row r="123" spans="1:13" ht="18.75">
      <c r="A123" s="1"/>
      <c r="B123" s="105" t="s">
        <v>167</v>
      </c>
      <c r="C123" s="3" t="s">
        <v>139</v>
      </c>
      <c r="D123" s="1"/>
      <c r="E123" s="1"/>
      <c r="F123" s="1"/>
      <c r="G123" s="1"/>
      <c r="H123" s="33">
        <f>H104</f>
        <v>1.582905359702555</v>
      </c>
      <c r="I123" s="1"/>
      <c r="J123" s="145" t="s">
        <v>569</v>
      </c>
      <c r="K123" s="1"/>
      <c r="L123" s="1"/>
      <c r="M123" s="1"/>
    </row>
    <row r="124" spans="1:13" ht="12.75">
      <c r="A124" s="1"/>
      <c r="B124" s="23"/>
      <c r="C124" s="8" t="s">
        <v>374</v>
      </c>
      <c r="D124" s="1"/>
      <c r="E124" s="1"/>
      <c r="F124" s="1"/>
      <c r="G124" s="1"/>
      <c r="H124" s="7"/>
      <c r="I124" s="1"/>
      <c r="J124" s="3"/>
      <c r="K124" s="1"/>
      <c r="L124" s="1"/>
      <c r="M124" s="1"/>
    </row>
    <row r="125" spans="1:13" ht="18.75">
      <c r="A125" s="1"/>
      <c r="B125" s="22" t="s">
        <v>395</v>
      </c>
      <c r="C125" s="3" t="s">
        <v>377</v>
      </c>
      <c r="D125" s="1"/>
      <c r="E125" s="1"/>
      <c r="F125" s="1"/>
      <c r="G125" s="1"/>
      <c r="H125" s="155">
        <v>45</v>
      </c>
      <c r="I125" s="1"/>
      <c r="J125" s="154" t="s">
        <v>394</v>
      </c>
      <c r="K125" s="1"/>
      <c r="L125" s="1"/>
      <c r="M125" s="1"/>
    </row>
    <row r="126" spans="1:13" ht="12.75">
      <c r="A126" s="1"/>
      <c r="B126" s="23"/>
      <c r="C126" s="3" t="s">
        <v>378</v>
      </c>
      <c r="D126" s="1"/>
      <c r="E126" s="1"/>
      <c r="F126" s="1"/>
      <c r="G126" s="1"/>
      <c r="H126" s="7"/>
      <c r="I126" s="1"/>
      <c r="J126" s="145"/>
      <c r="K126" s="1"/>
      <c r="L126" s="1"/>
      <c r="M126" s="1"/>
    </row>
    <row r="127" spans="1:13" ht="18.75">
      <c r="A127" s="1"/>
      <c r="B127" s="22" t="s">
        <v>160</v>
      </c>
      <c r="C127" s="3" t="s">
        <v>131</v>
      </c>
      <c r="D127" s="1"/>
      <c r="E127" s="1"/>
      <c r="F127" s="1"/>
      <c r="G127" s="1"/>
      <c r="H127" s="7">
        <f>H100</f>
        <v>25</v>
      </c>
      <c r="I127" s="1"/>
      <c r="J127" s="154" t="s">
        <v>394</v>
      </c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22" t="s">
        <v>425</v>
      </c>
      <c r="C129" s="1" t="s">
        <v>424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 t="s">
        <v>423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21">
      <c r="A132" s="1"/>
      <c r="B132" s="25" t="s">
        <v>422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 t="s">
        <v>143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.75">
      <c r="A136" s="1"/>
      <c r="B136" s="104" t="s">
        <v>396</v>
      </c>
      <c r="C136" s="108" t="s">
        <v>371</v>
      </c>
      <c r="D136" s="1"/>
      <c r="E136" s="1"/>
      <c r="F136" s="1"/>
      <c r="G136" s="1"/>
      <c r="H136" s="156">
        <f>H138-(H140/H142)</f>
        <v>152.37593127761778</v>
      </c>
      <c r="I136" s="1"/>
      <c r="J136" s="154" t="s">
        <v>394</v>
      </c>
      <c r="K136" s="1"/>
      <c r="L136" s="1"/>
      <c r="M136" s="1"/>
    </row>
    <row r="137" spans="1:13" ht="12.75">
      <c r="A137" s="1"/>
      <c r="B137" s="1"/>
      <c r="C137" s="3"/>
      <c r="D137" s="1"/>
      <c r="E137" s="1"/>
      <c r="F137" s="1"/>
      <c r="G137" s="1"/>
      <c r="H137" s="7"/>
      <c r="I137" s="1"/>
      <c r="J137" s="145"/>
      <c r="K137" s="1"/>
      <c r="L137" s="1"/>
      <c r="M137" s="1"/>
    </row>
    <row r="138" spans="1:13" ht="15.75">
      <c r="A138" s="1"/>
      <c r="B138" s="22" t="s">
        <v>375</v>
      </c>
      <c r="C138" s="3" t="s">
        <v>376</v>
      </c>
      <c r="D138" s="1"/>
      <c r="E138" s="1"/>
      <c r="F138" s="1"/>
      <c r="G138" s="1"/>
      <c r="H138" s="7">
        <f>H98</f>
        <v>200</v>
      </c>
      <c r="I138" s="1"/>
      <c r="J138" s="154" t="s">
        <v>394</v>
      </c>
      <c r="K138" s="1"/>
      <c r="L138" s="1"/>
      <c r="M138" s="1"/>
    </row>
    <row r="139" spans="1:13" ht="12.75">
      <c r="A139" s="1"/>
      <c r="B139" s="23"/>
      <c r="C139" s="3"/>
      <c r="D139" s="1"/>
      <c r="E139" s="1"/>
      <c r="F139" s="1"/>
      <c r="G139" s="1"/>
      <c r="H139" s="7"/>
      <c r="I139" s="1"/>
      <c r="J139" s="3"/>
      <c r="K139" s="1"/>
      <c r="L139" s="1"/>
      <c r="M139" s="1"/>
    </row>
    <row r="140" spans="1:13" ht="15.75">
      <c r="A140" s="1"/>
      <c r="B140" s="22" t="s">
        <v>368</v>
      </c>
      <c r="C140" s="3" t="s">
        <v>369</v>
      </c>
      <c r="D140" s="1"/>
      <c r="E140" s="1"/>
      <c r="F140" s="1"/>
      <c r="G140" s="1"/>
      <c r="H140" s="7">
        <f>H178</f>
        <v>84</v>
      </c>
      <c r="I140" s="1"/>
      <c r="J140" s="145" t="s">
        <v>567</v>
      </c>
      <c r="K140" s="1"/>
      <c r="L140" s="1"/>
      <c r="M140" s="1"/>
    </row>
    <row r="141" spans="1:13" ht="12.75">
      <c r="A141" s="1"/>
      <c r="B141" s="23"/>
      <c r="C141" s="8" t="s">
        <v>370</v>
      </c>
      <c r="D141" s="1"/>
      <c r="E141" s="1"/>
      <c r="F141" s="1"/>
      <c r="G141" s="1"/>
      <c r="H141" s="7"/>
      <c r="I141" s="1"/>
      <c r="J141" s="3"/>
      <c r="K141" s="1"/>
      <c r="L141" s="1"/>
      <c r="M141" s="1"/>
    </row>
    <row r="142" spans="1:13" ht="18.75">
      <c r="A142" s="1"/>
      <c r="B142" s="105" t="s">
        <v>161</v>
      </c>
      <c r="C142" s="3" t="s">
        <v>568</v>
      </c>
      <c r="D142" s="1"/>
      <c r="E142" s="1"/>
      <c r="F142" s="1"/>
      <c r="G142" s="1"/>
      <c r="H142" s="33">
        <f>H102</f>
        <v>1.763814017858619</v>
      </c>
      <c r="I142" s="1"/>
      <c r="J142" s="145" t="s">
        <v>569</v>
      </c>
      <c r="K142" s="1"/>
      <c r="L142" s="1"/>
      <c r="M142" s="1"/>
    </row>
    <row r="143" spans="1:13" ht="12.75">
      <c r="A143" s="1"/>
      <c r="B143" s="1"/>
      <c r="C143" s="8" t="s">
        <v>374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20" t="s">
        <v>426</v>
      </c>
      <c r="C145" s="120"/>
      <c r="D145" s="120"/>
      <c r="E145" s="120"/>
      <c r="F145" s="120"/>
      <c r="G145" s="120"/>
      <c r="H145" s="125"/>
      <c r="I145" s="1"/>
      <c r="J145" s="1"/>
      <c r="K145" s="1"/>
      <c r="L145" s="1"/>
      <c r="M145" s="1"/>
    </row>
    <row r="146" spans="1:13" ht="12.75">
      <c r="A146" s="1"/>
      <c r="B146" s="121" t="s">
        <v>427</v>
      </c>
      <c r="C146" s="120"/>
      <c r="D146" s="120"/>
      <c r="E146" s="120"/>
      <c r="F146" s="120"/>
      <c r="G146" s="120"/>
      <c r="H146" s="125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 t="s">
        <v>379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 t="s">
        <v>380</v>
      </c>
      <c r="C149" s="1"/>
      <c r="D149" s="1"/>
      <c r="E149" s="1"/>
      <c r="F149" s="1"/>
      <c r="G149" s="1"/>
      <c r="H149" s="1"/>
      <c r="I149" s="1"/>
      <c r="J149" s="1"/>
      <c r="K149" s="1"/>
      <c r="L149" s="4" t="s">
        <v>142</v>
      </c>
      <c r="M149" s="4" t="s">
        <v>142</v>
      </c>
    </row>
    <row r="150" spans="1:13" ht="12.75">
      <c r="A150" s="1"/>
      <c r="B150" s="1" t="s">
        <v>381</v>
      </c>
      <c r="C150" s="1"/>
      <c r="D150" s="1"/>
      <c r="E150" s="1"/>
      <c r="F150" s="1"/>
      <c r="G150" s="1"/>
      <c r="H150" s="1"/>
      <c r="I150" s="1"/>
      <c r="J150" s="1"/>
      <c r="K150" s="1"/>
      <c r="L150" s="4"/>
      <c r="M150" s="4"/>
    </row>
    <row r="151" spans="1:13" ht="12.75">
      <c r="A151" s="1"/>
      <c r="B151" s="1" t="s">
        <v>397</v>
      </c>
      <c r="C151" s="1"/>
      <c r="D151" s="1"/>
      <c r="E151" s="1"/>
      <c r="F151" s="1"/>
      <c r="G151" s="1"/>
      <c r="H151" s="1"/>
      <c r="I151" s="1"/>
      <c r="J151" s="1"/>
      <c r="K151" s="1"/>
      <c r="L151" s="4"/>
      <c r="M151" s="4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3.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88" t="s">
        <v>382</v>
      </c>
      <c r="L153" s="1"/>
      <c r="M153" s="1"/>
    </row>
    <row r="154" spans="1:13" ht="13.5" thickBot="1">
      <c r="A154" s="1"/>
      <c r="B154" s="111" t="s">
        <v>383</v>
      </c>
      <c r="C154" s="112"/>
      <c r="D154" s="112"/>
      <c r="E154" s="112"/>
      <c r="F154" s="112"/>
      <c r="G154" s="112"/>
      <c r="H154" s="112"/>
      <c r="I154" s="112"/>
      <c r="J154" s="112"/>
      <c r="K154" s="113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3.5">
      <c r="A156" s="1"/>
      <c r="B156" s="114" t="s">
        <v>398</v>
      </c>
      <c r="C156" s="1"/>
      <c r="D156" s="115"/>
      <c r="E156" s="116">
        <v>50</v>
      </c>
      <c r="F156" s="116">
        <v>100</v>
      </c>
      <c r="G156" s="116">
        <v>200</v>
      </c>
      <c r="H156" s="116">
        <v>300</v>
      </c>
      <c r="I156" s="116">
        <v>400</v>
      </c>
      <c r="J156" s="116">
        <v>500</v>
      </c>
      <c r="K156" s="7">
        <v>600</v>
      </c>
      <c r="L156" s="1"/>
      <c r="M156" s="1"/>
    </row>
    <row r="157" spans="1:13" ht="12.75">
      <c r="A157" s="1"/>
      <c r="B157" s="1"/>
      <c r="C157" s="1"/>
      <c r="D157" s="115"/>
      <c r="E157" s="117"/>
      <c r="F157" s="117"/>
      <c r="G157" s="117"/>
      <c r="H157" s="117"/>
      <c r="I157" s="117"/>
      <c r="J157" s="117"/>
      <c r="K157" s="1"/>
      <c r="L157" s="1"/>
      <c r="M157" s="1"/>
    </row>
    <row r="158" spans="1:13" ht="13.5">
      <c r="A158" s="1"/>
      <c r="B158" s="114" t="s">
        <v>570</v>
      </c>
      <c r="C158" s="1"/>
      <c r="D158" s="115"/>
      <c r="E158" s="118">
        <v>29</v>
      </c>
      <c r="F158" s="118">
        <v>50</v>
      </c>
      <c r="G158" s="118">
        <v>84</v>
      </c>
      <c r="H158" s="118">
        <v>121</v>
      </c>
      <c r="I158" s="118">
        <v>151</v>
      </c>
      <c r="J158" s="118">
        <v>181</v>
      </c>
      <c r="K158" s="103">
        <v>210</v>
      </c>
      <c r="L158" s="1"/>
      <c r="M158" s="1"/>
    </row>
    <row r="159" spans="1:13" ht="13.5" thickBot="1">
      <c r="A159" s="1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1"/>
      <c r="M159" s="1"/>
    </row>
    <row r="160" spans="1:13" ht="13.5" thickTop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 t="s">
        <v>399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21">
      <c r="A163" s="1"/>
      <c r="B163" s="25" t="s">
        <v>428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 t="s">
        <v>143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3.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21.75" thickBot="1">
      <c r="A167" s="1"/>
      <c r="B167" s="48" t="s">
        <v>429</v>
      </c>
      <c r="C167" s="3" t="s">
        <v>144</v>
      </c>
      <c r="D167" s="1"/>
      <c r="E167" s="1"/>
      <c r="F167" s="1"/>
      <c r="G167" s="1"/>
      <c r="H167" s="157">
        <f>H169*((H171-H176)/H178-((1/H180)+(1/H182)))</f>
        <v>0.0009847099169652779</v>
      </c>
      <c r="I167" s="1"/>
      <c r="J167" s="145" t="s">
        <v>138</v>
      </c>
      <c r="K167" s="106">
        <f>H167/0.00038</f>
        <v>2.591341886750731</v>
      </c>
      <c r="L167" s="1"/>
      <c r="M167" s="1"/>
    </row>
    <row r="168" spans="1:13" ht="12.75">
      <c r="A168" s="1"/>
      <c r="B168" s="1"/>
      <c r="C168" s="3"/>
      <c r="D168" s="1"/>
      <c r="E168" s="1"/>
      <c r="F168" s="1"/>
      <c r="G168" s="1"/>
      <c r="H168" s="7"/>
      <c r="I168" s="1"/>
      <c r="J168" s="3"/>
      <c r="K168" s="4" t="s">
        <v>142</v>
      </c>
      <c r="L168" s="1"/>
      <c r="M168" s="1"/>
    </row>
    <row r="169" spans="1:13" ht="18.75">
      <c r="A169" s="1"/>
      <c r="B169" s="105" t="s">
        <v>164</v>
      </c>
      <c r="C169" s="3" t="s">
        <v>152</v>
      </c>
      <c r="D169" s="1"/>
      <c r="E169" s="1"/>
      <c r="F169" s="1"/>
      <c r="G169" s="1"/>
      <c r="H169" s="7">
        <f>H83</f>
        <v>0.0011131314146480857</v>
      </c>
      <c r="I169" s="1"/>
      <c r="J169" s="145" t="s">
        <v>470</v>
      </c>
      <c r="K169" s="1"/>
      <c r="L169" s="1"/>
      <c r="M169" s="1"/>
    </row>
    <row r="170" spans="1:13" ht="12.75">
      <c r="A170" s="1"/>
      <c r="B170" s="23"/>
      <c r="C170" s="8" t="s">
        <v>374</v>
      </c>
      <c r="D170" s="1"/>
      <c r="E170" s="1"/>
      <c r="F170" s="1"/>
      <c r="G170" s="1"/>
      <c r="H170" s="7"/>
      <c r="I170" s="1"/>
      <c r="J170" s="3"/>
      <c r="K170" s="1"/>
      <c r="L170" s="1"/>
      <c r="M170" s="1"/>
    </row>
    <row r="171" spans="1:13" ht="15.75">
      <c r="A171" s="1"/>
      <c r="B171" s="22" t="s">
        <v>375</v>
      </c>
      <c r="C171" s="3" t="s">
        <v>376</v>
      </c>
      <c r="D171" s="1"/>
      <c r="E171" s="1"/>
      <c r="F171" s="1"/>
      <c r="G171" s="1"/>
      <c r="H171" s="7">
        <f>H98</f>
        <v>200</v>
      </c>
      <c r="I171" s="1"/>
      <c r="J171" s="154" t="s">
        <v>394</v>
      </c>
      <c r="K171" s="1"/>
      <c r="L171" s="1"/>
      <c r="M171" s="1"/>
    </row>
    <row r="172" spans="1:13" ht="15.75">
      <c r="A172" s="1"/>
      <c r="B172" s="22"/>
      <c r="C172" s="3"/>
      <c r="D172" s="1"/>
      <c r="E172" s="1"/>
      <c r="F172" s="1"/>
      <c r="G172" s="1"/>
      <c r="H172" s="7"/>
      <c r="I172" s="1"/>
      <c r="J172" s="154"/>
      <c r="K172" s="1"/>
      <c r="L172" s="1"/>
      <c r="M172" s="1"/>
    </row>
    <row r="173" spans="1:13" ht="12.75">
      <c r="A173" s="1"/>
      <c r="B173" s="23"/>
      <c r="C173" s="3"/>
      <c r="D173" s="1"/>
      <c r="E173" s="1"/>
      <c r="F173" s="1"/>
      <c r="G173" s="1"/>
      <c r="H173" s="7"/>
      <c r="I173" s="1"/>
      <c r="J173" s="145"/>
      <c r="K173" s="1"/>
      <c r="L173" s="1"/>
      <c r="M173" s="1"/>
    </row>
    <row r="174" spans="1:13" ht="12.75">
      <c r="A174" s="1"/>
      <c r="B174" s="23"/>
      <c r="C174" s="3"/>
      <c r="D174" s="1"/>
      <c r="E174" s="1"/>
      <c r="F174" s="1"/>
      <c r="G174" s="1"/>
      <c r="H174" s="7"/>
      <c r="I174" s="1"/>
      <c r="J174" s="145"/>
      <c r="K174" s="1"/>
      <c r="L174" s="1"/>
      <c r="M174" s="1"/>
    </row>
    <row r="175" spans="1:13" ht="12.75">
      <c r="A175" s="1"/>
      <c r="B175" s="23"/>
      <c r="C175" s="3"/>
      <c r="D175" s="1"/>
      <c r="E175" s="1"/>
      <c r="F175" s="1"/>
      <c r="G175" s="1"/>
      <c r="H175" s="7"/>
      <c r="I175" s="1"/>
      <c r="J175" s="145"/>
      <c r="K175" s="1"/>
      <c r="L175" s="1"/>
      <c r="M175" s="1"/>
    </row>
    <row r="176" spans="1:13" ht="18.75">
      <c r="A176" s="1"/>
      <c r="B176" s="22" t="s">
        <v>160</v>
      </c>
      <c r="C176" s="3" t="s">
        <v>131</v>
      </c>
      <c r="D176" s="1"/>
      <c r="E176" s="1"/>
      <c r="F176" s="1"/>
      <c r="G176" s="1"/>
      <c r="H176" s="7">
        <f>H100</f>
        <v>25</v>
      </c>
      <c r="I176" s="1"/>
      <c r="J176" s="154" t="s">
        <v>394</v>
      </c>
      <c r="K176" s="1"/>
      <c r="L176" s="1"/>
      <c r="M176" s="1"/>
    </row>
    <row r="177" spans="1:13" ht="12.75">
      <c r="A177" s="1"/>
      <c r="B177" s="23"/>
      <c r="C177" s="3"/>
      <c r="D177" s="1"/>
      <c r="E177" s="1"/>
      <c r="F177" s="1"/>
      <c r="G177" s="1"/>
      <c r="H177" s="7"/>
      <c r="I177" s="1"/>
      <c r="J177" s="3"/>
      <c r="K177" s="1"/>
      <c r="L177" s="1"/>
      <c r="M177" s="1"/>
    </row>
    <row r="178" spans="1:13" ht="15.75">
      <c r="A178" s="1"/>
      <c r="B178" s="22" t="s">
        <v>368</v>
      </c>
      <c r="C178" s="3" t="s">
        <v>369</v>
      </c>
      <c r="D178" s="1"/>
      <c r="E178" s="1"/>
      <c r="F178" s="1"/>
      <c r="G178" s="1"/>
      <c r="H178" s="155">
        <v>84</v>
      </c>
      <c r="I178" s="1"/>
      <c r="J178" s="145" t="s">
        <v>567</v>
      </c>
      <c r="K178" s="1"/>
      <c r="L178" s="1"/>
      <c r="M178" s="1"/>
    </row>
    <row r="179" spans="1:13" ht="12.75">
      <c r="A179" s="1"/>
      <c r="B179" s="23"/>
      <c r="C179" s="8" t="s">
        <v>370</v>
      </c>
      <c r="D179" s="1"/>
      <c r="E179" s="1"/>
      <c r="F179" s="1"/>
      <c r="G179" s="1"/>
      <c r="H179" s="7"/>
      <c r="I179" s="1"/>
      <c r="J179" s="3"/>
      <c r="K179" s="1"/>
      <c r="L179" s="1"/>
      <c r="M179" s="1"/>
    </row>
    <row r="180" spans="1:13" ht="18.75">
      <c r="A180" s="1"/>
      <c r="B180" s="105" t="s">
        <v>161</v>
      </c>
      <c r="C180" s="3" t="s">
        <v>568</v>
      </c>
      <c r="D180" s="1"/>
      <c r="E180" s="1"/>
      <c r="F180" s="1"/>
      <c r="G180" s="1"/>
      <c r="H180" s="33">
        <f>H102</f>
        <v>1.763814017858619</v>
      </c>
      <c r="I180" s="1"/>
      <c r="J180" s="145" t="s">
        <v>569</v>
      </c>
      <c r="K180" s="1"/>
      <c r="L180" s="1"/>
      <c r="M180" s="1"/>
    </row>
    <row r="181" spans="1:13" ht="12.75">
      <c r="A181" s="1"/>
      <c r="B181" s="23"/>
      <c r="C181" s="8" t="s">
        <v>374</v>
      </c>
      <c r="D181" s="1"/>
      <c r="E181" s="1"/>
      <c r="F181" s="1"/>
      <c r="G181" s="1"/>
      <c r="H181" s="7"/>
      <c r="I181" s="1"/>
      <c r="J181" s="3"/>
      <c r="K181" s="1"/>
      <c r="L181" s="1"/>
      <c r="M181" s="1"/>
    </row>
    <row r="182" spans="1:13" ht="18.75">
      <c r="A182" s="1"/>
      <c r="B182" s="105" t="s">
        <v>167</v>
      </c>
      <c r="C182" s="3" t="s">
        <v>139</v>
      </c>
      <c r="D182" s="1"/>
      <c r="E182" s="1"/>
      <c r="F182" s="1"/>
      <c r="G182" s="1"/>
      <c r="H182" s="33">
        <f>H104</f>
        <v>1.582905359702555</v>
      </c>
      <c r="I182" s="1"/>
      <c r="J182" s="145" t="s">
        <v>569</v>
      </c>
      <c r="K182" s="1"/>
      <c r="L182" s="1"/>
      <c r="M182" s="1"/>
    </row>
    <row r="183" spans="1:13" ht="12.75">
      <c r="A183" s="1"/>
      <c r="B183" s="1"/>
      <c r="C183" s="8" t="s">
        <v>374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20" t="s">
        <v>426</v>
      </c>
      <c r="C185" s="120"/>
      <c r="D185" s="120"/>
      <c r="E185" s="120"/>
      <c r="F185" s="120"/>
      <c r="G185" s="120"/>
      <c r="H185" s="125"/>
      <c r="I185" s="1"/>
      <c r="J185" s="1"/>
      <c r="K185" s="1"/>
      <c r="L185" s="1"/>
      <c r="M185" s="1"/>
    </row>
    <row r="186" spans="1:13" ht="12.75">
      <c r="A186" s="1"/>
      <c r="B186" s="121" t="s">
        <v>430</v>
      </c>
      <c r="C186" s="120"/>
      <c r="D186" s="120"/>
      <c r="E186" s="120"/>
      <c r="F186" s="120"/>
      <c r="G186" s="120"/>
      <c r="H186" s="125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 t="s">
        <v>384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 t="s">
        <v>385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 t="s">
        <v>386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 t="s">
        <v>387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 t="s">
        <v>388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8.75">
      <c r="A193" s="1"/>
      <c r="B193" s="67" t="s">
        <v>400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 t="s">
        <v>399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21">
      <c r="A197" s="1"/>
      <c r="B197" s="44" t="s">
        <v>431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 t="s">
        <v>143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3.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21.75" thickBot="1">
      <c r="A201" s="1"/>
      <c r="B201" s="48" t="s">
        <v>429</v>
      </c>
      <c r="C201" s="3" t="s">
        <v>144</v>
      </c>
      <c r="D201" s="1"/>
      <c r="E201" s="1"/>
      <c r="F201" s="1"/>
      <c r="G201" s="1"/>
      <c r="H201" s="60">
        <f>(H203*(H205-H207))/H209</f>
        <v>0.001422899074788218</v>
      </c>
      <c r="I201" s="1"/>
      <c r="J201" s="145" t="s">
        <v>138</v>
      </c>
      <c r="K201" s="106">
        <f>H201/0.00038</f>
        <v>3.744471249442679</v>
      </c>
      <c r="L201" s="1"/>
      <c r="M201" s="1"/>
    </row>
    <row r="202" spans="1:13" ht="12.75">
      <c r="A202" s="1"/>
      <c r="B202" s="1"/>
      <c r="C202" s="3"/>
      <c r="D202" s="1"/>
      <c r="E202" s="1"/>
      <c r="F202" s="1"/>
      <c r="G202" s="1"/>
      <c r="H202" s="7" t="s">
        <v>142</v>
      </c>
      <c r="I202" s="1"/>
      <c r="J202" s="3"/>
      <c r="K202" s="4" t="s">
        <v>142</v>
      </c>
      <c r="L202" s="1"/>
      <c r="M202" s="1"/>
    </row>
    <row r="203" spans="1:13" ht="18.75">
      <c r="A203" s="1"/>
      <c r="B203" s="105" t="s">
        <v>164</v>
      </c>
      <c r="C203" s="3" t="s">
        <v>152</v>
      </c>
      <c r="D203" s="1"/>
      <c r="E203" s="1"/>
      <c r="F203" s="1"/>
      <c r="G203" s="1"/>
      <c r="H203" s="7">
        <f>H83</f>
        <v>0.0011131314146480857</v>
      </c>
      <c r="I203" s="1"/>
      <c r="J203" s="145" t="s">
        <v>470</v>
      </c>
      <c r="K203" s="1"/>
      <c r="L203" s="1"/>
      <c r="M203" s="1"/>
    </row>
    <row r="204" spans="1:13" ht="12.75">
      <c r="A204" s="1"/>
      <c r="B204" s="23"/>
      <c r="C204" s="8" t="s">
        <v>374</v>
      </c>
      <c r="D204" s="1"/>
      <c r="E204" s="1"/>
      <c r="F204" s="1"/>
      <c r="G204" s="1"/>
      <c r="H204" s="7"/>
      <c r="I204" s="1"/>
      <c r="J204" s="3"/>
      <c r="K204" s="1"/>
      <c r="L204" s="1"/>
      <c r="M204" s="1"/>
    </row>
    <row r="205" spans="1:13" ht="18.75">
      <c r="A205" s="1"/>
      <c r="B205" s="22" t="s">
        <v>393</v>
      </c>
      <c r="C205" s="3" t="s">
        <v>371</v>
      </c>
      <c r="D205" s="1"/>
      <c r="E205" s="1"/>
      <c r="F205" s="1"/>
      <c r="G205" s="1"/>
      <c r="H205" s="34">
        <f>H79</f>
        <v>152.37593127761778</v>
      </c>
      <c r="I205" s="1"/>
      <c r="J205" s="154" t="s">
        <v>394</v>
      </c>
      <c r="K205" s="1"/>
      <c r="L205" s="1"/>
      <c r="M205" s="1"/>
    </row>
    <row r="206" spans="1:13" ht="12.75">
      <c r="A206" s="4" t="s">
        <v>142</v>
      </c>
      <c r="B206" s="23"/>
      <c r="C206" s="8" t="s">
        <v>372</v>
      </c>
      <c r="D206" s="1"/>
      <c r="E206" s="1"/>
      <c r="F206" s="1"/>
      <c r="G206" s="1"/>
      <c r="H206" s="7"/>
      <c r="I206" s="1"/>
      <c r="J206" s="145"/>
      <c r="K206" s="1"/>
      <c r="L206" s="4" t="s">
        <v>142</v>
      </c>
      <c r="M206" s="4" t="s">
        <v>142</v>
      </c>
    </row>
    <row r="207" spans="1:13" ht="18.75">
      <c r="A207" s="4"/>
      <c r="B207" s="22" t="s">
        <v>401</v>
      </c>
      <c r="C207" s="3" t="s">
        <v>373</v>
      </c>
      <c r="D207" s="1"/>
      <c r="E207" s="1"/>
      <c r="F207" s="1"/>
      <c r="G207" s="1"/>
      <c r="H207" s="7">
        <f>H125</f>
        <v>45</v>
      </c>
      <c r="I207" s="1"/>
      <c r="J207" s="154" t="s">
        <v>394</v>
      </c>
      <c r="K207" s="1"/>
      <c r="L207" s="4"/>
      <c r="M207" s="4"/>
    </row>
    <row r="208" spans="1:13" ht="12.75">
      <c r="A208" s="4"/>
      <c r="B208" s="23"/>
      <c r="C208" s="3" t="s">
        <v>378</v>
      </c>
      <c r="D208" s="1"/>
      <c r="E208" s="1"/>
      <c r="F208" s="1"/>
      <c r="G208" s="1"/>
      <c r="H208" s="7"/>
      <c r="I208" s="1"/>
      <c r="J208" s="3"/>
      <c r="K208" s="1"/>
      <c r="L208" s="4"/>
      <c r="M208" s="4"/>
    </row>
    <row r="209" spans="1:13" ht="15.75">
      <c r="A209" s="1"/>
      <c r="B209" s="22" t="s">
        <v>368</v>
      </c>
      <c r="C209" s="3" t="s">
        <v>369</v>
      </c>
      <c r="D209" s="1"/>
      <c r="E209" s="1"/>
      <c r="F209" s="1"/>
      <c r="G209" s="1"/>
      <c r="H209" s="124">
        <f>H178</f>
        <v>84</v>
      </c>
      <c r="I209" s="1"/>
      <c r="J209" s="145" t="s">
        <v>567</v>
      </c>
      <c r="K209" s="1"/>
      <c r="L209" s="1"/>
      <c r="M209" s="1"/>
    </row>
    <row r="210" spans="1:13" ht="12.75">
      <c r="A210" s="1"/>
      <c r="B210" s="23"/>
      <c r="C210" s="8" t="s">
        <v>402</v>
      </c>
      <c r="D210" s="1"/>
      <c r="E210" s="1"/>
      <c r="F210" s="1"/>
      <c r="G210" s="1"/>
      <c r="H210" s="7"/>
      <c r="I210" s="1"/>
      <c r="J210" s="3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 t="s">
        <v>142</v>
      </c>
      <c r="I212" s="1"/>
      <c r="J212" s="1"/>
      <c r="K212" s="1"/>
      <c r="L212" s="1"/>
      <c r="M212" s="1"/>
    </row>
    <row r="213" spans="1:13" ht="12.75">
      <c r="A213" s="1"/>
      <c r="B213" s="119" t="s">
        <v>432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149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21" t="s">
        <v>406</v>
      </c>
      <c r="C215" s="121"/>
      <c r="D215" s="121"/>
      <c r="E215" s="125"/>
      <c r="F215" s="125"/>
      <c r="G215" s="125"/>
      <c r="H215" s="125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 t="s">
        <v>443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 t="s">
        <v>444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 t="s">
        <v>445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 t="s">
        <v>446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 t="s">
        <v>447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29" t="s">
        <v>448</v>
      </c>
      <c r="C223" s="129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3.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89"/>
      <c r="C225" s="90"/>
      <c r="D225" s="130" t="s">
        <v>454</v>
      </c>
      <c r="E225" s="90"/>
      <c r="F225" s="90"/>
      <c r="G225" s="90"/>
      <c r="H225" s="130" t="s">
        <v>455</v>
      </c>
      <c r="I225" s="90"/>
      <c r="J225" s="90"/>
      <c r="K225" s="93"/>
      <c r="L225" s="1"/>
      <c r="M225" s="1"/>
    </row>
    <row r="226" spans="1:13" ht="12.75">
      <c r="A226" s="1"/>
      <c r="B226" s="133" t="s">
        <v>453</v>
      </c>
      <c r="C226" s="96"/>
      <c r="D226" s="132" t="s">
        <v>451</v>
      </c>
      <c r="E226" s="132"/>
      <c r="F226" s="132" t="s">
        <v>452</v>
      </c>
      <c r="G226" s="96"/>
      <c r="H226" s="132" t="s">
        <v>451</v>
      </c>
      <c r="I226" s="132"/>
      <c r="J226" s="132" t="s">
        <v>452</v>
      </c>
      <c r="K226" s="98"/>
      <c r="L226" s="1"/>
      <c r="M226" s="1"/>
    </row>
    <row r="227" spans="1:13" ht="13.5" thickBot="1">
      <c r="A227" s="1"/>
      <c r="B227" s="99"/>
      <c r="C227" s="100"/>
      <c r="D227" s="100"/>
      <c r="E227" s="100"/>
      <c r="F227" s="100"/>
      <c r="G227" s="100"/>
      <c r="H227" s="100"/>
      <c r="I227" s="100"/>
      <c r="J227" s="100"/>
      <c r="K227" s="102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31" t="s">
        <v>449</v>
      </c>
      <c r="C229" s="1"/>
      <c r="D229" s="131">
        <v>2.639</v>
      </c>
      <c r="E229" s="131"/>
      <c r="F229" s="131">
        <v>3.97</v>
      </c>
      <c r="G229" s="131"/>
      <c r="H229" s="131">
        <v>2.216</v>
      </c>
      <c r="I229" s="131"/>
      <c r="J229" s="131">
        <v>3.016</v>
      </c>
      <c r="K229" s="1"/>
      <c r="L229" s="1"/>
      <c r="M229" s="1"/>
    </row>
    <row r="230" spans="1:13" ht="12.75">
      <c r="A230" s="1"/>
      <c r="B230" s="131"/>
      <c r="C230" s="1"/>
      <c r="D230" s="131"/>
      <c r="E230" s="131"/>
      <c r="F230" s="131"/>
      <c r="G230" s="131"/>
      <c r="H230" s="131"/>
      <c r="I230" s="131"/>
      <c r="J230" s="131"/>
      <c r="K230" s="1"/>
      <c r="L230" s="1"/>
      <c r="M230" s="1"/>
    </row>
    <row r="231" spans="1:13" ht="12.75">
      <c r="A231" s="1"/>
      <c r="B231" s="131" t="s">
        <v>450</v>
      </c>
      <c r="C231" s="1"/>
      <c r="D231" s="131">
        <v>3.633</v>
      </c>
      <c r="E231" s="131"/>
      <c r="F231" s="131">
        <v>5.39</v>
      </c>
      <c r="G231" s="131"/>
      <c r="H231" s="131">
        <v>3.114</v>
      </c>
      <c r="I231" s="131"/>
      <c r="J231" s="131">
        <v>4.152</v>
      </c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21" t="s">
        <v>525</v>
      </c>
      <c r="C234" s="121"/>
      <c r="D234" s="121"/>
      <c r="E234" s="125"/>
      <c r="F234" s="125"/>
      <c r="G234" s="125"/>
      <c r="H234" s="125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20" t="s">
        <v>527</v>
      </c>
      <c r="C255" s="120"/>
      <c r="D255" s="120"/>
      <c r="E255" s="120"/>
      <c r="F255" s="120"/>
      <c r="G255" s="120"/>
      <c r="H255" s="125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22" t="s">
        <v>456</v>
      </c>
      <c r="C258" s="1" t="s">
        <v>457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22" t="s">
        <v>459</v>
      </c>
      <c r="C260" s="1" t="s">
        <v>458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 t="s">
        <v>461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 t="s">
        <v>460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 t="s">
        <v>468</v>
      </c>
      <c r="C264" s="1"/>
      <c r="D264" s="1"/>
      <c r="E264" s="1"/>
      <c r="F264" s="1"/>
      <c r="G264" s="1"/>
      <c r="H264" s="1"/>
      <c r="I264" s="1"/>
      <c r="J264" s="1"/>
      <c r="K264" s="1"/>
      <c r="L264" s="4" t="s">
        <v>142</v>
      </c>
      <c r="M264" s="4" t="s">
        <v>142</v>
      </c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4"/>
      <c r="M265" s="4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4"/>
      <c r="M266" s="4"/>
    </row>
    <row r="267" spans="1:13" ht="21">
      <c r="A267" s="1"/>
      <c r="B267" s="134" t="s">
        <v>462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 t="s">
        <v>143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21">
      <c r="A272" s="1"/>
      <c r="B272" s="135" t="s">
        <v>463</v>
      </c>
      <c r="C272" s="1" t="s">
        <v>469</v>
      </c>
      <c r="D272" s="1"/>
      <c r="E272" s="1"/>
      <c r="F272" s="1"/>
      <c r="G272" s="1"/>
      <c r="H272" s="137">
        <f>((1/H274)+(H277/H279)+(H281/H283)+(H285/H287)+(1/H289))</f>
        <v>0.831061171922999</v>
      </c>
      <c r="I272" s="1"/>
      <c r="J272" s="3" t="s">
        <v>507</v>
      </c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8.75">
      <c r="A274" s="1"/>
      <c r="B274" s="105" t="s">
        <v>161</v>
      </c>
      <c r="C274" s="3" t="s">
        <v>487</v>
      </c>
      <c r="D274" s="1"/>
      <c r="E274" s="1"/>
      <c r="F274" s="1"/>
      <c r="G274" s="1"/>
      <c r="H274" s="33">
        <v>8.7</v>
      </c>
      <c r="I274" s="1"/>
      <c r="J274" s="3" t="s">
        <v>501</v>
      </c>
      <c r="K274" s="1"/>
      <c r="L274" s="1"/>
      <c r="M274" s="1"/>
    </row>
    <row r="275" spans="1:13" ht="15.75">
      <c r="A275" s="1"/>
      <c r="B275" s="105"/>
      <c r="C275" s="3" t="s">
        <v>506</v>
      </c>
      <c r="D275" s="1"/>
      <c r="E275" s="1"/>
      <c r="F275" s="1"/>
      <c r="G275" s="1"/>
      <c r="H275" s="33"/>
      <c r="I275" s="1"/>
      <c r="J275" s="3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8.75">
      <c r="A277" s="1"/>
      <c r="B277" s="24" t="s">
        <v>464</v>
      </c>
      <c r="C277" s="3" t="s">
        <v>502</v>
      </c>
      <c r="D277" s="1"/>
      <c r="E277" s="1"/>
      <c r="F277" s="1"/>
      <c r="G277" s="1"/>
      <c r="H277" s="7">
        <v>0.02</v>
      </c>
      <c r="I277" s="1"/>
      <c r="J277" s="145" t="s">
        <v>138</v>
      </c>
      <c r="K277" s="1"/>
      <c r="L277" s="1"/>
      <c r="M277" s="1"/>
    </row>
    <row r="278" spans="1:13" ht="12.75">
      <c r="A278" s="1"/>
      <c r="B278" s="1"/>
      <c r="C278" s="3"/>
      <c r="D278" s="1"/>
      <c r="E278" s="1"/>
      <c r="F278" s="1"/>
      <c r="G278" s="1"/>
      <c r="H278" s="7" t="s">
        <v>142</v>
      </c>
      <c r="I278" s="1"/>
      <c r="J278" s="3"/>
      <c r="K278" s="1"/>
      <c r="L278" s="1"/>
      <c r="M278" s="1"/>
    </row>
    <row r="279" spans="1:13" ht="18.75">
      <c r="A279" s="1"/>
      <c r="B279" s="105" t="s">
        <v>465</v>
      </c>
      <c r="C279" s="3" t="s">
        <v>503</v>
      </c>
      <c r="D279" s="1"/>
      <c r="E279" s="1"/>
      <c r="F279" s="1"/>
      <c r="G279" s="1"/>
      <c r="H279" s="7">
        <v>0.93</v>
      </c>
      <c r="I279" s="1"/>
      <c r="J279" s="3" t="s">
        <v>470</v>
      </c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8.75">
      <c r="A281" s="1"/>
      <c r="B281" s="24" t="s">
        <v>466</v>
      </c>
      <c r="C281" s="3" t="s">
        <v>488</v>
      </c>
      <c r="D281" s="1"/>
      <c r="E281" s="1"/>
      <c r="F281" s="1"/>
      <c r="G281" s="1"/>
      <c r="H281" s="7">
        <v>0.51</v>
      </c>
      <c r="I281" s="1"/>
      <c r="J281" s="145" t="s">
        <v>138</v>
      </c>
      <c r="K281" s="1"/>
      <c r="L281" s="1"/>
      <c r="M281" s="1"/>
    </row>
    <row r="282" spans="1:13" ht="12.75">
      <c r="A282" s="1"/>
      <c r="B282" s="1"/>
      <c r="C282" s="3"/>
      <c r="D282" s="1"/>
      <c r="E282" s="1"/>
      <c r="F282" s="1"/>
      <c r="G282" s="1"/>
      <c r="H282" s="7" t="s">
        <v>142</v>
      </c>
      <c r="I282" s="1"/>
      <c r="J282" s="3"/>
      <c r="K282" s="1"/>
      <c r="L282" s="1"/>
      <c r="M282" s="1"/>
    </row>
    <row r="283" spans="1:13" ht="18.75">
      <c r="A283" s="1"/>
      <c r="B283" s="105" t="s">
        <v>467</v>
      </c>
      <c r="C283" s="3" t="s">
        <v>489</v>
      </c>
      <c r="D283" s="1"/>
      <c r="E283" s="1"/>
      <c r="F283" s="1"/>
      <c r="G283" s="1"/>
      <c r="H283" s="7">
        <v>0.81</v>
      </c>
      <c r="I283" s="1"/>
      <c r="J283" s="3" t="s">
        <v>470</v>
      </c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8.75">
      <c r="A285" s="1"/>
      <c r="B285" s="24" t="s">
        <v>504</v>
      </c>
      <c r="C285" s="3" t="s">
        <v>502</v>
      </c>
      <c r="D285" s="1"/>
      <c r="E285" s="1"/>
      <c r="F285" s="1"/>
      <c r="G285" s="1"/>
      <c r="H285" s="7">
        <v>0.02</v>
      </c>
      <c r="I285" s="1"/>
      <c r="J285" s="145" t="s">
        <v>138</v>
      </c>
      <c r="K285" s="1"/>
      <c r="L285" s="1"/>
      <c r="M285" s="1"/>
    </row>
    <row r="286" spans="1:13" ht="12.75">
      <c r="A286" s="1"/>
      <c r="B286" s="1"/>
      <c r="C286" s="3"/>
      <c r="D286" s="1"/>
      <c r="E286" s="1"/>
      <c r="F286" s="1"/>
      <c r="G286" s="1"/>
      <c r="H286" s="7" t="s">
        <v>142</v>
      </c>
      <c r="I286" s="1"/>
      <c r="J286" s="3"/>
      <c r="K286" s="1"/>
      <c r="L286" s="1"/>
      <c r="M286" s="1"/>
    </row>
    <row r="287" spans="1:13" ht="18.75">
      <c r="A287" s="1"/>
      <c r="B287" s="105" t="s">
        <v>505</v>
      </c>
      <c r="C287" s="3" t="s">
        <v>503</v>
      </c>
      <c r="D287" s="1"/>
      <c r="E287" s="1"/>
      <c r="F287" s="1"/>
      <c r="G287" s="1"/>
      <c r="H287" s="7">
        <v>0.93</v>
      </c>
      <c r="I287" s="1"/>
      <c r="J287" s="3" t="s">
        <v>470</v>
      </c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8.75">
      <c r="A289" s="1"/>
      <c r="B289" s="105" t="s">
        <v>167</v>
      </c>
      <c r="C289" s="3" t="s">
        <v>151</v>
      </c>
      <c r="D289" s="1"/>
      <c r="E289" s="1"/>
      <c r="F289" s="1"/>
      <c r="G289" s="1"/>
      <c r="H289" s="7">
        <v>23</v>
      </c>
      <c r="I289" s="1"/>
      <c r="J289" s="3" t="s">
        <v>501</v>
      </c>
      <c r="K289" s="1"/>
      <c r="L289" s="1"/>
      <c r="M289" s="1"/>
    </row>
    <row r="290" spans="1:13" ht="12.75">
      <c r="A290" s="1"/>
      <c r="B290" s="1"/>
      <c r="C290" s="3" t="s">
        <v>506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.75">
      <c r="A292" s="1"/>
      <c r="B292" s="1" t="s">
        <v>509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8.75">
      <c r="A295" s="1"/>
      <c r="B295" s="14" t="s">
        <v>508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 t="s">
        <v>143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.75">
      <c r="A299" s="1"/>
      <c r="B299" s="13" t="s">
        <v>518</v>
      </c>
      <c r="C299" s="114" t="s">
        <v>519</v>
      </c>
      <c r="D299" s="1"/>
      <c r="E299" s="1"/>
      <c r="F299" s="1"/>
      <c r="G299" s="1"/>
      <c r="H299" s="144">
        <f>(H301-H303)*H306</f>
        <v>4943.400000000001</v>
      </c>
      <c r="I299" s="1"/>
      <c r="J299" s="138" t="s">
        <v>520</v>
      </c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8.75">
      <c r="A301" s="1"/>
      <c r="B301" s="22" t="s">
        <v>153</v>
      </c>
      <c r="C301" s="114" t="s">
        <v>512</v>
      </c>
      <c r="D301" s="1"/>
      <c r="E301" s="1"/>
      <c r="F301" s="1"/>
      <c r="G301" s="1"/>
      <c r="H301" s="7">
        <v>20</v>
      </c>
      <c r="I301" s="1"/>
      <c r="J301" s="138" t="s">
        <v>517</v>
      </c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7"/>
      <c r="I302" s="1"/>
      <c r="J302" s="1"/>
      <c r="K302" s="1"/>
      <c r="L302" s="1"/>
      <c r="M302" s="1"/>
    </row>
    <row r="303" spans="1:13" ht="18.75">
      <c r="A303" s="1"/>
      <c r="B303" s="22" t="s">
        <v>510</v>
      </c>
      <c r="C303" s="114" t="s">
        <v>513</v>
      </c>
      <c r="D303" s="1"/>
      <c r="E303" s="1"/>
      <c r="F303" s="1"/>
      <c r="G303" s="1"/>
      <c r="H303" s="7">
        <v>-3.1</v>
      </c>
      <c r="I303" s="1"/>
      <c r="J303" s="138" t="s">
        <v>517</v>
      </c>
      <c r="K303" s="1"/>
      <c r="L303" s="1"/>
      <c r="M303" s="1"/>
    </row>
    <row r="304" spans="1:13" ht="15.75">
      <c r="A304" s="1"/>
      <c r="B304" s="22"/>
      <c r="C304" s="114" t="s">
        <v>515</v>
      </c>
      <c r="D304" s="1"/>
      <c r="E304" s="1"/>
      <c r="F304" s="1"/>
      <c r="G304" s="1"/>
      <c r="H304" s="7"/>
      <c r="I304" s="1"/>
      <c r="J304" s="1"/>
      <c r="K304" s="1"/>
      <c r="L304" s="1"/>
      <c r="M304" s="1"/>
    </row>
    <row r="305" spans="1:13" ht="12.75">
      <c r="A305" s="1"/>
      <c r="B305" s="1"/>
      <c r="C305" s="114"/>
      <c r="D305" s="1"/>
      <c r="E305" s="1"/>
      <c r="F305" s="1"/>
      <c r="G305" s="1"/>
      <c r="H305" s="7"/>
      <c r="I305" s="1"/>
      <c r="J305" s="1"/>
      <c r="K305" s="1"/>
      <c r="L305" s="1"/>
      <c r="M305" s="1"/>
    </row>
    <row r="306" spans="1:13" ht="18.75">
      <c r="A306" s="1"/>
      <c r="B306" s="22" t="s">
        <v>511</v>
      </c>
      <c r="C306" s="114" t="s">
        <v>514</v>
      </c>
      <c r="D306" s="1"/>
      <c r="E306" s="1"/>
      <c r="F306" s="1"/>
      <c r="G306" s="1"/>
      <c r="H306" s="7">
        <v>214</v>
      </c>
      <c r="I306" s="1"/>
      <c r="J306" s="1" t="s">
        <v>516</v>
      </c>
      <c r="K306" s="1"/>
      <c r="L306" s="1"/>
      <c r="M306" s="1"/>
    </row>
    <row r="307" spans="1:13" ht="12.75">
      <c r="A307" s="1"/>
      <c r="B307" s="1"/>
      <c r="C307" s="114" t="s">
        <v>515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 t="s">
        <v>521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 t="s">
        <v>522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22.5">
      <c r="A312" s="1"/>
      <c r="B312" s="134" t="s">
        <v>523</v>
      </c>
      <c r="C312" s="1"/>
      <c r="D312" s="134" t="s">
        <v>523</v>
      </c>
      <c r="E312" s="1"/>
      <c r="F312" s="1"/>
      <c r="G312" s="1"/>
      <c r="H312" s="14">
        <v>2.688</v>
      </c>
      <c r="I312" s="1"/>
      <c r="J312" s="3" t="s">
        <v>507</v>
      </c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 t="s">
        <v>526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22.5">
      <c r="A316" s="1"/>
      <c r="B316" s="134" t="s">
        <v>524</v>
      </c>
      <c r="C316" s="1"/>
      <c r="D316" s="1"/>
      <c r="E316" s="1"/>
      <c r="F316" s="1"/>
      <c r="G316" s="1"/>
      <c r="H316" s="141">
        <f>H312-H272</f>
        <v>1.8569388280770012</v>
      </c>
      <c r="I316" s="1"/>
      <c r="J316" s="3" t="s">
        <v>507</v>
      </c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20" t="s">
        <v>426</v>
      </c>
      <c r="C318" s="120"/>
      <c r="D318" s="120"/>
      <c r="E318" s="120"/>
      <c r="F318" s="120"/>
      <c r="G318" s="120"/>
      <c r="H318" s="125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22" t="s">
        <v>456</v>
      </c>
      <c r="C320" s="1" t="s">
        <v>540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4" t="s">
        <v>142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4" t="s">
        <v>142</v>
      </c>
      <c r="M322" s="4" t="s">
        <v>142</v>
      </c>
    </row>
    <row r="323" spans="1:13" ht="12.7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4"/>
      <c r="M323" s="4"/>
    </row>
    <row r="324" spans="1:13" ht="12.7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4"/>
      <c r="M324" s="4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 t="s">
        <v>528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23.25">
      <c r="A344" s="1"/>
      <c r="B344" s="134" t="s">
        <v>533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 t="s">
        <v>143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3.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24" thickBot="1">
      <c r="A352" s="1"/>
      <c r="B352" s="142" t="s">
        <v>529</v>
      </c>
      <c r="C352" s="1" t="s">
        <v>532</v>
      </c>
      <c r="D352" s="1"/>
      <c r="E352" s="1"/>
      <c r="F352" s="1"/>
      <c r="G352" s="1"/>
      <c r="H352" s="147">
        <f>H356*(H312-(1/H354)-(H277/H279)-(H281/H283)-(H285/H287)-(1/H289))</f>
        <v>0.0015638696677003306</v>
      </c>
      <c r="I352" s="1"/>
      <c r="J352" s="7" t="s">
        <v>138</v>
      </c>
      <c r="K352" s="106">
        <f>H352/0.00038</f>
        <v>4.115446493948238</v>
      </c>
      <c r="L352" s="1"/>
      <c r="M352" s="1"/>
    </row>
    <row r="353" spans="1:13" ht="15.75">
      <c r="A353" s="1"/>
      <c r="B353" s="105"/>
      <c r="C353" s="3"/>
      <c r="D353" s="1"/>
      <c r="E353" s="1"/>
      <c r="F353" s="1"/>
      <c r="G353" s="1"/>
      <c r="H353" s="33"/>
      <c r="I353" s="1"/>
      <c r="J353" s="3"/>
      <c r="K353" s="1"/>
      <c r="L353" s="1"/>
      <c r="M353" s="1"/>
    </row>
    <row r="354" spans="1:13" ht="18.75">
      <c r="A354" s="1"/>
      <c r="B354" s="105" t="s">
        <v>530</v>
      </c>
      <c r="C354" s="3" t="s">
        <v>531</v>
      </c>
      <c r="D354" s="1"/>
      <c r="E354" s="1"/>
      <c r="F354" s="1"/>
      <c r="G354" s="1"/>
      <c r="H354" s="33">
        <f>F36</f>
        <v>1.763814017858619</v>
      </c>
      <c r="I354" s="1"/>
      <c r="J354" s="3" t="s">
        <v>501</v>
      </c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3"/>
      <c r="K355" s="1"/>
      <c r="L355" s="1"/>
      <c r="M355" s="1"/>
    </row>
    <row r="356" spans="1:13" ht="18.75">
      <c r="A356" s="1"/>
      <c r="B356" s="105" t="s">
        <v>164</v>
      </c>
      <c r="C356" s="3" t="s">
        <v>152</v>
      </c>
      <c r="D356" s="1"/>
      <c r="E356" s="1"/>
      <c r="F356" s="1"/>
      <c r="G356" s="1"/>
      <c r="H356" s="146">
        <f>J36</f>
        <v>0.0011131314146480857</v>
      </c>
      <c r="I356" s="1"/>
      <c r="J356" s="3" t="s">
        <v>470</v>
      </c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3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22" t="s">
        <v>459</v>
      </c>
      <c r="C361" s="1" t="s">
        <v>539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" t="s">
        <v>142</v>
      </c>
      <c r="M380" s="4" t="s">
        <v>142</v>
      </c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"/>
      <c r="M381" s="4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"/>
      <c r="M382" s="4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 t="s">
        <v>528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3.25">
      <c r="A386" s="1"/>
      <c r="B386" s="134" t="s">
        <v>534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 t="s">
        <v>143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3.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4" thickBot="1">
      <c r="A394" s="1"/>
      <c r="B394" s="142" t="s">
        <v>529</v>
      </c>
      <c r="C394" s="1" t="s">
        <v>532</v>
      </c>
      <c r="D394" s="1"/>
      <c r="E394" s="1"/>
      <c r="F394" s="1"/>
      <c r="G394" s="1"/>
      <c r="H394" s="135">
        <f>H356*(H312-(1/H274)-(H277/H279)-(H281/H283)-(H285/H287)-(1/H396))</f>
        <v>0.001412193515615623</v>
      </c>
      <c r="I394" s="1"/>
      <c r="J394" s="7" t="s">
        <v>138</v>
      </c>
      <c r="K394" s="106">
        <f>H394/0.00038</f>
        <v>3.716298725304271</v>
      </c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8.75">
      <c r="A396" s="1"/>
      <c r="B396" s="105" t="s">
        <v>535</v>
      </c>
      <c r="C396" s="3" t="s">
        <v>536</v>
      </c>
      <c r="D396" s="1"/>
      <c r="E396" s="1"/>
      <c r="F396" s="1"/>
      <c r="G396" s="1"/>
      <c r="H396" s="33">
        <f>H36</f>
        <v>1.582905359702555</v>
      </c>
      <c r="I396" s="1"/>
      <c r="J396" s="3" t="s">
        <v>501</v>
      </c>
      <c r="K396" s="1"/>
      <c r="L396" s="1"/>
      <c r="M396" s="1"/>
    </row>
    <row r="397" spans="1:13" ht="15.75">
      <c r="A397" s="1"/>
      <c r="B397" s="105"/>
      <c r="C397" s="3"/>
      <c r="D397" s="1"/>
      <c r="E397" s="1"/>
      <c r="F397" s="1"/>
      <c r="G397" s="1"/>
      <c r="H397" s="33"/>
      <c r="I397" s="1"/>
      <c r="J397" s="3"/>
      <c r="K397" s="1"/>
      <c r="L397" s="1"/>
      <c r="M397" s="1"/>
    </row>
    <row r="398" spans="1:13" ht="15.75">
      <c r="A398" s="1"/>
      <c r="B398" s="105"/>
      <c r="C398" s="3"/>
      <c r="D398" s="1"/>
      <c r="E398" s="1"/>
      <c r="F398" s="1"/>
      <c r="G398" s="1" t="s">
        <v>142</v>
      </c>
      <c r="H398" s="33" t="s">
        <v>142</v>
      </c>
      <c r="I398" s="1"/>
      <c r="J398" s="3" t="s">
        <v>142</v>
      </c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22" t="s">
        <v>537</v>
      </c>
      <c r="C408" s="1" t="s">
        <v>538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 t="s">
        <v>528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23.25">
      <c r="A432" s="1"/>
      <c r="B432" s="148" t="s">
        <v>541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 t="s">
        <v>143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3.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24" thickBot="1">
      <c r="A437" s="1"/>
      <c r="B437" s="142" t="s">
        <v>529</v>
      </c>
      <c r="C437" s="1" t="s">
        <v>532</v>
      </c>
      <c r="D437" s="1"/>
      <c r="E437" s="1"/>
      <c r="F437" s="1"/>
      <c r="G437" s="1"/>
      <c r="H437" s="135">
        <f>H356*(H312-(1/H354)-(H277/H279)-(H281/H283)-(H285/H287)-(1/H396))</f>
        <v>0.0009090462387036433</v>
      </c>
      <c r="I437" s="1"/>
      <c r="J437" s="7" t="s">
        <v>138</v>
      </c>
      <c r="K437" s="106">
        <f>H437/0.00038</f>
        <v>2.3922269439569557</v>
      </c>
      <c r="L437" s="1"/>
      <c r="M437" s="1"/>
    </row>
    <row r="438" spans="1:13" ht="12.75">
      <c r="A438" s="4" t="s">
        <v>142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" t="s">
        <v>142</v>
      </c>
      <c r="M438" s="4" t="s">
        <v>142</v>
      </c>
    </row>
    <row r="439" spans="1:13" ht="12.7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"/>
      <c r="M439" s="4"/>
    </row>
    <row r="440" spans="1:13" ht="12.7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"/>
      <c r="M440" s="4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.75">
      <c r="A444" s="1"/>
      <c r="B444" s="74" t="s">
        <v>571</v>
      </c>
      <c r="C444" s="143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206" t="s">
        <v>414</v>
      </c>
      <c r="B446" s="131" t="s">
        <v>614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206"/>
      <c r="B447" s="131" t="s">
        <v>615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206"/>
      <c r="B448" s="131" t="s">
        <v>616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206"/>
      <c r="B449" s="205" t="s">
        <v>13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20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206" t="s">
        <v>418</v>
      </c>
      <c r="B451" s="131" t="s">
        <v>572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20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206" t="s">
        <v>420</v>
      </c>
      <c r="B453" s="131" t="s">
        <v>573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20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206" t="s">
        <v>425</v>
      </c>
      <c r="B455" s="131" t="s">
        <v>574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20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206" t="s">
        <v>617</v>
      </c>
      <c r="B457" s="131" t="s">
        <v>575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3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206" t="s">
        <v>618</v>
      </c>
      <c r="B459" s="131" t="s">
        <v>619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206"/>
      <c r="B460" s="13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3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3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3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</sheetData>
  <printOptions/>
  <pageMargins left="0" right="0" top="0.1968503937007874" bottom="0.1968503937007874" header="0.5118110236220472" footer="0.5118110236220472"/>
  <pageSetup horizontalDpi="300" verticalDpi="300" orientation="portrait" paperSize="9" scale="97" r:id="rId2"/>
  <rowBreaks count="7" manualBreakCount="7">
    <brk id="61" max="255" man="1"/>
    <brk id="117" max="255" man="1"/>
    <brk id="174" max="255" man="1"/>
    <brk id="232" max="255" man="1"/>
    <brk id="290" max="255" man="1"/>
    <brk id="348" max="255" man="1"/>
    <brk id="40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"Предриятие Итиль"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Антон</cp:lastModifiedBy>
  <cp:lastPrinted>2009-01-30T08:14:17Z</cp:lastPrinted>
  <dcterms:created xsi:type="dcterms:W3CDTF">2003-08-07T05:37:21Z</dcterms:created>
  <dcterms:modified xsi:type="dcterms:W3CDTF">2009-01-30T09:46:59Z</dcterms:modified>
  <cp:category/>
  <cp:version/>
  <cp:contentType/>
  <cp:contentStatus/>
</cp:coreProperties>
</file>